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290" activeTab="0"/>
  </bookViews>
  <sheets>
    <sheet name="01.08.16г" sheetId="1" r:id="rId1"/>
  </sheets>
  <definedNames>
    <definedName name="_xlnm.Print_Area" localSheetId="0">'01.08.16г'!$A$1:$I$40</definedName>
  </definedNames>
  <calcPr fullCalcOnLoad="1"/>
</workbook>
</file>

<file path=xl/sharedStrings.xml><?xml version="1.0" encoding="utf-8"?>
<sst xmlns="http://schemas.openxmlformats.org/spreadsheetml/2006/main" count="32" uniqueCount="29">
  <si>
    <t>Приложение 1</t>
  </si>
  <si>
    <t>Отчет о поступлении и расходовании средств, полученных от предпринимательской</t>
  </si>
  <si>
    <t xml:space="preserve">                                              и иной, приносящей доход деятельности</t>
  </si>
  <si>
    <t>Наименование учреждения</t>
  </si>
  <si>
    <t>КБК</t>
  </si>
  <si>
    <t>остаток на начало года</t>
  </si>
  <si>
    <t>Поступило доходов всего</t>
  </si>
  <si>
    <t>Расходы всего</t>
  </si>
  <si>
    <t>остаток на конец месяца</t>
  </si>
  <si>
    <t>С начала года (накопит.итог)</t>
  </si>
  <si>
    <t>За отчетный месяц</t>
  </si>
  <si>
    <t>МАОУ«Школа № 77»</t>
  </si>
  <si>
    <t>130 (компенсация расходов)</t>
  </si>
  <si>
    <t>120 ( сдача в аренду)</t>
  </si>
  <si>
    <t>130.1 (образов.услуги)</t>
  </si>
  <si>
    <t>возврат (образов.услуги)</t>
  </si>
  <si>
    <t>Итого</t>
  </si>
  <si>
    <t>в том числе</t>
  </si>
  <si>
    <t>возврат</t>
  </si>
  <si>
    <t>Контроль</t>
  </si>
  <si>
    <t>Директор  МАОУ «Школа № 77»</t>
  </si>
  <si>
    <t>И.В. Паркина</t>
  </si>
  <si>
    <t>Главный бухгалтер</t>
  </si>
  <si>
    <t>В.М. Калина</t>
  </si>
  <si>
    <t>189 (прибыль/ндс)</t>
  </si>
  <si>
    <t>Ассигнования 2020</t>
  </si>
  <si>
    <t>150 (пожертвования)</t>
  </si>
  <si>
    <t>на 01 07 2020 г.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</si>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</sst>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" fillId="0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9" fillId="0" borderId="0" xfId="0" applyFont="1" applyAlignment="1">
      <alignment/>
    </xf>
    <xf numFmtId="4" fontId="6" fillId="0" borderId="24" xfId="0" applyNumberFormat="1" applyFont="1" applyFill="1" applyBorder="1" applyAlignment="1">
      <alignment vertical="center" wrapText="1"/>
    </xf>
    <xf numFmtId="4" fontId="6" fillId="0" borderId="25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4" fontId="6" fillId="0" borderId="27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4" fontId="5" fillId="33" borderId="22" xfId="0" applyNumberFormat="1" applyFont="1" applyFill="1" applyBorder="1" applyAlignment="1">
      <alignment vertical="center" wrapText="1"/>
    </xf>
    <xf numFmtId="4" fontId="5" fillId="34" borderId="22" xfId="0" applyNumberFormat="1" applyFont="1" applyFill="1" applyBorder="1" applyAlignment="1">
      <alignment vertical="center" wrapText="1"/>
    </xf>
    <xf numFmtId="4" fontId="10" fillId="0" borderId="26" xfId="54" applyNumberFormat="1" applyFont="1" applyBorder="1" applyAlignment="1">
      <alignment horizontal="center" vertical="center" wrapText="1"/>
      <protection/>
    </xf>
    <xf numFmtId="4" fontId="6" fillId="0" borderId="26" xfId="0" applyNumberFormat="1" applyFont="1" applyFill="1" applyBorder="1" applyAlignment="1">
      <alignment horizontal="center" vertical="center"/>
    </xf>
    <xf numFmtId="4" fontId="47" fillId="0" borderId="26" xfId="0" applyNumberFormat="1" applyFont="1" applyBorder="1" applyAlignment="1" applyProtection="1">
      <alignment horizontal="right" wrapText="1"/>
      <protection locked="0"/>
    </xf>
    <xf numFmtId="4" fontId="6" fillId="0" borderId="28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10" fillId="0" borderId="29" xfId="54" applyNumberFormat="1" applyFont="1" applyBorder="1" applyAlignment="1">
      <alignment horizontal="center" vertical="center" wrapText="1"/>
      <protection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4" fontId="6" fillId="0" borderId="31" xfId="0" applyNumberFormat="1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vertical="center" wrapText="1"/>
    </xf>
    <xf numFmtId="4" fontId="8" fillId="35" borderId="26" xfId="0" applyNumberFormat="1" applyFont="1" applyFill="1" applyBorder="1" applyAlignment="1">
      <alignment horizontal="right" wrapText="1"/>
    </xf>
    <xf numFmtId="4" fontId="6" fillId="0" borderId="26" xfId="54" applyNumberFormat="1" applyFont="1" applyBorder="1" applyAlignment="1">
      <alignment horizontal="right" vertical="top" wrapText="1"/>
      <protection/>
    </xf>
    <xf numFmtId="2" fontId="6" fillId="0" borderId="26" xfId="54" applyNumberFormat="1" applyFont="1" applyBorder="1" applyAlignment="1">
      <alignment horizontal="right" vertical="top" wrapText="1"/>
      <protection/>
    </xf>
    <xf numFmtId="4" fontId="6" fillId="0" borderId="33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.08.16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115" zoomScaleSheetLayoutView="115" zoomScalePageLayoutView="0" workbookViewId="0" topLeftCell="A6">
      <selection activeCell="A37" sqref="A37:I37"/>
    </sheetView>
  </sheetViews>
  <sheetFormatPr defaultColWidth="9.140625" defaultRowHeight="15"/>
  <cols>
    <col min="1" max="1" width="16.421875" style="0" customWidth="1"/>
    <col min="2" max="2" width="18.28125" style="0" customWidth="1"/>
    <col min="3" max="3" width="10.57421875" style="0" customWidth="1"/>
    <col min="4" max="4" width="13.8515625" style="0" customWidth="1"/>
    <col min="5" max="5" width="13.00390625" style="0" customWidth="1"/>
    <col min="6" max="6" width="13.140625" style="0" customWidth="1"/>
    <col min="7" max="8" width="12.8515625" style="0" customWidth="1"/>
    <col min="9" max="9" width="15.421875" style="0" customWidth="1"/>
    <col min="10" max="10" width="14.140625" style="0" customWidth="1"/>
    <col min="11" max="11" width="13.7109375" style="0" customWidth="1"/>
  </cols>
  <sheetData>
    <row r="1" spans="8:9" ht="15">
      <c r="H1" s="1" t="s">
        <v>0</v>
      </c>
      <c r="I1" s="1"/>
    </row>
    <row r="2" spans="3:8" ht="15">
      <c r="C2" s="1" t="s">
        <v>1</v>
      </c>
      <c r="D2" s="1"/>
      <c r="E2" s="1"/>
      <c r="F2" s="1"/>
      <c r="G2" s="1"/>
      <c r="H2" s="1"/>
    </row>
    <row r="3" spans="3:8" ht="15">
      <c r="C3" s="1" t="s">
        <v>2</v>
      </c>
      <c r="D3" s="1"/>
      <c r="E3" s="1"/>
      <c r="F3" s="1"/>
      <c r="G3" s="1"/>
      <c r="H3" s="1"/>
    </row>
    <row r="4" spans="3:8" ht="15">
      <c r="C4" s="1"/>
      <c r="D4" s="1"/>
      <c r="E4" s="61" t="s">
        <v>27</v>
      </c>
      <c r="F4" s="61"/>
      <c r="G4" s="1"/>
      <c r="H4" s="1"/>
    </row>
    <row r="5" ht="7.5" customHeight="1">
      <c r="I5" s="2"/>
    </row>
    <row r="6" spans="1:9" ht="15" customHeight="1" thickBot="1">
      <c r="A6" s="62" t="s">
        <v>3</v>
      </c>
      <c r="B6" s="52" t="s">
        <v>4</v>
      </c>
      <c r="C6" s="52" t="s">
        <v>5</v>
      </c>
      <c r="D6" s="53" t="s">
        <v>6</v>
      </c>
      <c r="E6" s="53"/>
      <c r="F6" s="52" t="s">
        <v>25</v>
      </c>
      <c r="G6" s="53" t="s">
        <v>7</v>
      </c>
      <c r="H6" s="53"/>
      <c r="I6" s="54" t="s">
        <v>8</v>
      </c>
    </row>
    <row r="7" spans="1:9" ht="40.5" customHeight="1" thickBot="1">
      <c r="A7" s="63"/>
      <c r="B7" s="52"/>
      <c r="C7" s="52"/>
      <c r="D7" s="3" t="s">
        <v>9</v>
      </c>
      <c r="E7" s="4" t="s">
        <v>10</v>
      </c>
      <c r="F7" s="52"/>
      <c r="G7" s="4" t="s">
        <v>9</v>
      </c>
      <c r="H7" s="4" t="s">
        <v>10</v>
      </c>
      <c r="I7" s="54"/>
    </row>
    <row r="8" spans="1:9" ht="12.75" customHeight="1" hidden="1">
      <c r="A8" s="55" t="s">
        <v>11</v>
      </c>
      <c r="B8" s="5">
        <v>120</v>
      </c>
      <c r="C8" s="6"/>
      <c r="D8" s="6"/>
      <c r="E8" s="6"/>
      <c r="F8" s="6"/>
      <c r="G8" s="7"/>
      <c r="H8" s="7"/>
      <c r="I8" s="8"/>
    </row>
    <row r="9" spans="1:9" ht="25.5" hidden="1">
      <c r="A9" s="56"/>
      <c r="B9" s="9" t="s">
        <v>12</v>
      </c>
      <c r="C9" s="10"/>
      <c r="D9" s="14"/>
      <c r="E9" s="14"/>
      <c r="F9" s="10"/>
      <c r="G9" s="11"/>
      <c r="H9" s="11"/>
      <c r="I9" s="12"/>
    </row>
    <row r="10" spans="1:11" ht="15.75" thickBot="1">
      <c r="A10" s="56"/>
      <c r="B10" s="9" t="s">
        <v>13</v>
      </c>
      <c r="C10" s="25">
        <v>13477.350000000006</v>
      </c>
      <c r="D10" s="32">
        <v>41645.01</v>
      </c>
      <c r="E10" s="32"/>
      <c r="F10" s="28">
        <v>209032.76</v>
      </c>
      <c r="G10" s="11"/>
      <c r="H10" s="11"/>
      <c r="I10" s="12"/>
      <c r="J10" s="13"/>
      <c r="K10" s="13"/>
    </row>
    <row r="11" spans="1:11" ht="26.25" thickBot="1">
      <c r="A11" s="56"/>
      <c r="B11" s="9" t="s">
        <v>14</v>
      </c>
      <c r="C11" s="25">
        <v>166815.98</v>
      </c>
      <c r="D11" s="32">
        <v>4737120.08</v>
      </c>
      <c r="E11" s="32">
        <v>-58929.6</v>
      </c>
      <c r="F11" s="34">
        <v>11520785.49</v>
      </c>
      <c r="G11" s="14">
        <v>4150449.06</v>
      </c>
      <c r="H11" s="14">
        <v>39644.67</v>
      </c>
      <c r="I11" s="12">
        <f aca="true" t="shared" si="0" ref="I11:I16">D11-G11+C11</f>
        <v>753487</v>
      </c>
      <c r="J11" s="13"/>
      <c r="K11" s="13"/>
    </row>
    <row r="12" spans="1:11" ht="26.25" thickBot="1">
      <c r="A12" s="56"/>
      <c r="B12" s="15" t="s">
        <v>15</v>
      </c>
      <c r="C12" s="27">
        <v>0</v>
      </c>
      <c r="D12" s="32">
        <f>E12</f>
        <v>0</v>
      </c>
      <c r="E12" s="33"/>
      <c r="F12" s="29"/>
      <c r="G12" s="14"/>
      <c r="H12" s="16"/>
      <c r="I12" s="12">
        <f t="shared" si="0"/>
        <v>0</v>
      </c>
      <c r="J12" s="13"/>
      <c r="K12" s="13"/>
    </row>
    <row r="13" spans="1:11" ht="15.75" thickBot="1">
      <c r="A13" s="56"/>
      <c r="B13" s="15" t="s">
        <v>28</v>
      </c>
      <c r="C13" s="27">
        <v>14466</v>
      </c>
      <c r="D13" s="37">
        <v>7449</v>
      </c>
      <c r="E13" s="37"/>
      <c r="F13" s="29">
        <v>29799.96</v>
      </c>
      <c r="G13" s="14"/>
      <c r="H13" s="16"/>
      <c r="I13" s="12">
        <f t="shared" si="0"/>
        <v>21915</v>
      </c>
      <c r="J13" s="13"/>
      <c r="K13" s="13"/>
    </row>
    <row r="14" spans="1:11" ht="15.75" thickBot="1">
      <c r="A14" s="56"/>
      <c r="B14" s="50" t="s">
        <v>26</v>
      </c>
      <c r="C14" s="26">
        <v>28466.710000000006</v>
      </c>
      <c r="D14" s="32"/>
      <c r="E14" s="32"/>
      <c r="F14" s="26">
        <v>200000</v>
      </c>
      <c r="G14" s="26"/>
      <c r="H14" s="26"/>
      <c r="I14" s="12">
        <f t="shared" si="0"/>
        <v>28466.710000000006</v>
      </c>
      <c r="J14" s="13"/>
      <c r="K14" s="13"/>
    </row>
    <row r="15" spans="1:11" ht="15.75" thickBot="1">
      <c r="A15" s="56"/>
      <c r="B15" s="50" t="s">
        <v>24</v>
      </c>
      <c r="C15" s="26"/>
      <c r="D15" s="32">
        <v>-23160</v>
      </c>
      <c r="E15" s="32"/>
      <c r="F15" s="26"/>
      <c r="G15" s="26"/>
      <c r="H15" s="26"/>
      <c r="I15" s="12">
        <f t="shared" si="0"/>
        <v>-23160</v>
      </c>
      <c r="J15" s="13"/>
      <c r="K15" s="13"/>
    </row>
    <row r="16" spans="1:11" ht="15.75" thickBot="1">
      <c r="A16" s="56"/>
      <c r="B16" s="50">
        <v>440</v>
      </c>
      <c r="C16" s="26">
        <v>1628.45</v>
      </c>
      <c r="D16" s="32"/>
      <c r="E16" s="32"/>
      <c r="F16" s="26">
        <v>3000</v>
      </c>
      <c r="G16" s="26"/>
      <c r="H16" s="26"/>
      <c r="I16" s="12">
        <f t="shared" si="0"/>
        <v>1628.45</v>
      </c>
      <c r="J16" s="13"/>
      <c r="K16" s="13"/>
    </row>
    <row r="17" spans="1:10" ht="15.75" thickBot="1">
      <c r="A17" s="56"/>
      <c r="B17" s="51" t="s">
        <v>16</v>
      </c>
      <c r="C17" s="38">
        <f>SUM(C10:C16)</f>
        <v>224854.49000000005</v>
      </c>
      <c r="D17" s="30">
        <f>SUM(D10:D16)</f>
        <v>4763054.09</v>
      </c>
      <c r="E17" s="31">
        <f>SUM(E10:E16)</f>
        <v>-58929.6</v>
      </c>
      <c r="F17" s="30">
        <f>F10+F11+F13+F14+F16</f>
        <v>11962618.21</v>
      </c>
      <c r="G17" s="39">
        <f>SUM(G10:G16)</f>
        <v>4150449.06</v>
      </c>
      <c r="H17" s="39">
        <f>SUM(H10:H16)</f>
        <v>39644.67</v>
      </c>
      <c r="I17" s="40">
        <f>C17+D17-G17</f>
        <v>837459.52</v>
      </c>
      <c r="J17" s="18"/>
    </row>
    <row r="18" spans="1:9" ht="10.5" customHeight="1" thickBot="1">
      <c r="A18" s="56"/>
      <c r="B18" s="58" t="s">
        <v>17</v>
      </c>
      <c r="C18" s="58"/>
      <c r="D18" s="58"/>
      <c r="E18" s="58"/>
      <c r="F18" s="58"/>
      <c r="G18" s="58"/>
      <c r="H18" s="58"/>
      <c r="I18" s="58"/>
    </row>
    <row r="19" spans="1:11" ht="15.75" thickBot="1">
      <c r="A19" s="56"/>
      <c r="B19" s="5">
        <v>211</v>
      </c>
      <c r="C19" s="6"/>
      <c r="D19" s="6"/>
      <c r="E19" s="24"/>
      <c r="F19" s="26">
        <v>5672199.35</v>
      </c>
      <c r="G19" s="44">
        <v>2168834.14</v>
      </c>
      <c r="H19" s="44"/>
      <c r="I19" s="26"/>
      <c r="J19" s="13"/>
      <c r="K19" s="13"/>
    </row>
    <row r="20" spans="1:11" ht="15.75" thickBot="1">
      <c r="A20" s="56"/>
      <c r="B20" s="9">
        <v>213</v>
      </c>
      <c r="C20" s="10"/>
      <c r="D20" s="10"/>
      <c r="E20" s="25"/>
      <c r="F20" s="26">
        <v>1712978.25</v>
      </c>
      <c r="G20" s="44">
        <v>654988.21</v>
      </c>
      <c r="H20" s="44"/>
      <c r="I20" s="26"/>
      <c r="K20" s="13"/>
    </row>
    <row r="21" spans="1:11" ht="15.75" thickBot="1">
      <c r="A21" s="56"/>
      <c r="B21" s="9">
        <v>221</v>
      </c>
      <c r="C21" s="10"/>
      <c r="D21" s="10"/>
      <c r="E21" s="25"/>
      <c r="F21" s="26">
        <v>100848.64</v>
      </c>
      <c r="G21" s="44">
        <v>2539.05</v>
      </c>
      <c r="H21" s="45">
        <v>606.13</v>
      </c>
      <c r="I21" s="26"/>
      <c r="K21" s="13"/>
    </row>
    <row r="22" spans="1:11" ht="15.75" thickBot="1">
      <c r="A22" s="56"/>
      <c r="B22" s="9">
        <v>222</v>
      </c>
      <c r="C22" s="10"/>
      <c r="D22" s="10"/>
      <c r="E22" s="25"/>
      <c r="F22" s="26"/>
      <c r="G22" s="26"/>
      <c r="H22" s="26"/>
      <c r="I22" s="26"/>
      <c r="K22" s="13"/>
    </row>
    <row r="23" spans="1:11" ht="15.75" thickBot="1">
      <c r="A23" s="56"/>
      <c r="B23" s="9">
        <v>223</v>
      </c>
      <c r="C23" s="10"/>
      <c r="D23" s="10"/>
      <c r="E23" s="25"/>
      <c r="F23" s="43">
        <v>127409.21</v>
      </c>
      <c r="G23" s="26"/>
      <c r="H23" s="26"/>
      <c r="I23" s="26"/>
      <c r="K23" s="13"/>
    </row>
    <row r="24" spans="1:11" ht="15.75" thickBot="1">
      <c r="A24" s="56"/>
      <c r="B24" s="9">
        <v>225</v>
      </c>
      <c r="C24" s="10"/>
      <c r="D24" s="10"/>
      <c r="E24" s="25"/>
      <c r="F24" s="43">
        <v>1035116.32</v>
      </c>
      <c r="G24" s="44">
        <v>755501</v>
      </c>
      <c r="H24" s="44"/>
      <c r="I24" s="26"/>
      <c r="K24" s="13"/>
    </row>
    <row r="25" spans="1:11" ht="15.75" thickBot="1">
      <c r="A25" s="56"/>
      <c r="B25" s="9">
        <v>226</v>
      </c>
      <c r="C25" s="10"/>
      <c r="D25" s="10"/>
      <c r="E25" s="25"/>
      <c r="F25" s="43">
        <v>563147.51</v>
      </c>
      <c r="G25" s="26">
        <v>177391.66</v>
      </c>
      <c r="H25" s="26">
        <v>26018.54</v>
      </c>
      <c r="I25" s="26"/>
      <c r="K25" s="13"/>
    </row>
    <row r="26" spans="1:11" ht="15.75" thickBot="1">
      <c r="A26" s="56"/>
      <c r="B26" s="9">
        <v>291</v>
      </c>
      <c r="C26" s="10"/>
      <c r="D26" s="10"/>
      <c r="E26" s="25"/>
      <c r="F26" s="43">
        <f>174414.61-50000-2000+544647.39</f>
        <v>667062</v>
      </c>
      <c r="G26" s="26"/>
      <c r="H26" s="26"/>
      <c r="I26" s="26"/>
      <c r="K26" s="13"/>
    </row>
    <row r="27" spans="1:11" ht="15.75" thickBot="1">
      <c r="A27" s="56"/>
      <c r="B27" s="9">
        <v>293</v>
      </c>
      <c r="C27" s="10"/>
      <c r="D27" s="10"/>
      <c r="E27" s="25"/>
      <c r="F27" s="43">
        <v>2000</v>
      </c>
      <c r="G27" s="26"/>
      <c r="H27" s="26"/>
      <c r="I27" s="26"/>
      <c r="J27" s="35"/>
      <c r="K27" s="13"/>
    </row>
    <row r="28" spans="1:11" ht="15.75" thickBot="1">
      <c r="A28" s="56"/>
      <c r="B28" s="9">
        <v>295</v>
      </c>
      <c r="C28" s="10"/>
      <c r="D28" s="10"/>
      <c r="E28" s="25"/>
      <c r="F28" s="26">
        <v>50000</v>
      </c>
      <c r="G28" s="26"/>
      <c r="H28" s="26"/>
      <c r="I28" s="26"/>
      <c r="J28" s="36"/>
      <c r="K28" s="13"/>
    </row>
    <row r="29" spans="1:11" ht="15.75" thickBot="1">
      <c r="A29" s="56"/>
      <c r="B29" s="9">
        <v>310</v>
      </c>
      <c r="C29" s="10"/>
      <c r="D29" s="10"/>
      <c r="E29" s="25"/>
      <c r="F29" s="26">
        <v>835000</v>
      </c>
      <c r="G29" s="26">
        <v>144985</v>
      </c>
      <c r="H29" s="26">
        <v>3150</v>
      </c>
      <c r="I29" s="26"/>
      <c r="K29" s="13"/>
    </row>
    <row r="30" spans="1:11" ht="15.75" thickBot="1">
      <c r="A30" s="56"/>
      <c r="B30" s="15">
        <v>344</v>
      </c>
      <c r="C30" s="14"/>
      <c r="D30" s="14"/>
      <c r="E30" s="27"/>
      <c r="F30" s="49">
        <v>366815.98</v>
      </c>
      <c r="G30" s="26">
        <v>11848</v>
      </c>
      <c r="H30" s="26">
        <v>9870</v>
      </c>
      <c r="I30" s="26"/>
      <c r="K30" s="13"/>
    </row>
    <row r="31" spans="1:11" ht="15.75" thickBot="1">
      <c r="A31" s="56"/>
      <c r="B31" s="50">
        <v>345</v>
      </c>
      <c r="C31" s="26"/>
      <c r="D31" s="26"/>
      <c r="E31" s="26"/>
      <c r="F31" s="26">
        <v>6100</v>
      </c>
      <c r="G31" s="26">
        <v>6100</v>
      </c>
      <c r="H31" s="26"/>
      <c r="I31" s="26"/>
      <c r="K31" s="13"/>
    </row>
    <row r="32" spans="1:11" ht="15.75" thickBot="1">
      <c r="A32" s="56"/>
      <c r="B32" s="50">
        <v>346</v>
      </c>
      <c r="C32" s="26"/>
      <c r="D32" s="26"/>
      <c r="E32" s="26"/>
      <c r="F32" s="26">
        <v>1048795.44</v>
      </c>
      <c r="G32" s="44">
        <v>228262</v>
      </c>
      <c r="H32" s="44"/>
      <c r="I32" s="26"/>
      <c r="K32" s="13"/>
    </row>
    <row r="33" spans="1:11" ht="15.75" hidden="1" thickBot="1">
      <c r="A33" s="56"/>
      <c r="B33" s="50">
        <v>349</v>
      </c>
      <c r="C33" s="26"/>
      <c r="D33" s="26"/>
      <c r="E33" s="41"/>
      <c r="F33" s="26"/>
      <c r="G33" s="44"/>
      <c r="H33" s="44"/>
      <c r="I33" s="26"/>
      <c r="K33" s="13"/>
    </row>
    <row r="34" spans="1:11" ht="14.25" customHeight="1" thickBot="1">
      <c r="A34" s="56"/>
      <c r="B34" s="19" t="s">
        <v>18</v>
      </c>
      <c r="C34" s="20"/>
      <c r="D34" s="20"/>
      <c r="E34" s="42"/>
      <c r="F34" s="46"/>
      <c r="G34" s="46"/>
      <c r="H34" s="47"/>
      <c r="I34" s="48"/>
      <c r="K34" s="13"/>
    </row>
    <row r="35" spans="1:9" ht="15.75" thickBot="1">
      <c r="A35" s="56"/>
      <c r="B35" s="21" t="s">
        <v>16</v>
      </c>
      <c r="C35" s="17">
        <f>SUM(C19:C32)</f>
        <v>0</v>
      </c>
      <c r="D35" s="17"/>
      <c r="E35" s="17"/>
      <c r="F35" s="39">
        <f>SUM(F19:F32)</f>
        <v>12187472.7</v>
      </c>
      <c r="G35" s="39">
        <f>SUM(G19:G33)</f>
        <v>4150449.06</v>
      </c>
      <c r="H35" s="39">
        <f>SUM(H19:H33)</f>
        <v>39644.67</v>
      </c>
      <c r="I35" s="40"/>
    </row>
    <row r="36" spans="1:9" ht="15.75" thickBot="1">
      <c r="A36" s="57"/>
      <c r="B36" s="21" t="s">
        <v>19</v>
      </c>
      <c r="C36" s="17">
        <f aca="true" t="shared" si="1" ref="C36:H36">C17-C35</f>
        <v>224854.49000000005</v>
      </c>
      <c r="D36" s="17">
        <f t="shared" si="1"/>
        <v>4763054.09</v>
      </c>
      <c r="E36" s="17">
        <f t="shared" si="1"/>
        <v>-58929.6</v>
      </c>
      <c r="F36" s="17">
        <f t="shared" si="1"/>
        <v>-224854.48999999836</v>
      </c>
      <c r="G36" s="17">
        <f t="shared" si="1"/>
        <v>0</v>
      </c>
      <c r="H36" s="17">
        <f t="shared" si="1"/>
        <v>0</v>
      </c>
      <c r="I36" s="17"/>
    </row>
    <row r="37" spans="1:9" ht="15" customHeight="1">
      <c r="A37" s="59"/>
      <c r="B37" s="60"/>
      <c r="C37" s="60"/>
      <c r="D37" s="60"/>
      <c r="E37" s="60"/>
      <c r="F37" s="60"/>
      <c r="G37" s="60"/>
      <c r="H37" s="60"/>
      <c r="I37" s="60"/>
    </row>
    <row r="38" spans="1:11" ht="15">
      <c r="A38" s="2" t="s">
        <v>20</v>
      </c>
      <c r="B38" s="2"/>
      <c r="C38" s="2"/>
      <c r="D38" s="2" t="s">
        <v>21</v>
      </c>
      <c r="G38" s="13"/>
      <c r="H38" s="22"/>
      <c r="I38" s="13"/>
      <c r="K38" s="13"/>
    </row>
    <row r="39" spans="1:7" ht="8.25" customHeight="1">
      <c r="A39" s="2"/>
      <c r="B39" s="2"/>
      <c r="C39" s="2"/>
      <c r="D39" s="2"/>
      <c r="F39" s="13"/>
      <c r="G39" s="13"/>
    </row>
    <row r="40" spans="1:4" ht="15">
      <c r="A40" s="2" t="s">
        <v>22</v>
      </c>
      <c r="B40" s="2"/>
      <c r="C40" s="2"/>
      <c r="D40" s="2" t="s">
        <v>23</v>
      </c>
    </row>
    <row r="41" ht="15" hidden="1"/>
    <row r="42" ht="15">
      <c r="A42" s="23"/>
    </row>
    <row r="43" ht="15">
      <c r="A43" s="23"/>
    </row>
  </sheetData>
  <sheetProtection selectLockedCells="1" selectUnlockedCells="1"/>
  <mergeCells count="11">
    <mergeCell ref="E4:F4"/>
    <mergeCell ref="A6:A7"/>
    <mergeCell ref="B6:B7"/>
    <mergeCell ref="C6:C7"/>
    <mergeCell ref="D6:E6"/>
    <mergeCell ref="F6:F7"/>
    <mergeCell ref="G6:H6"/>
    <mergeCell ref="I6:I7"/>
    <mergeCell ref="A8:A36"/>
    <mergeCell ref="B18:I18"/>
    <mergeCell ref="A37:I37"/>
  </mergeCells>
  <printOptions/>
  <pageMargins left="0.3402777777777778" right="0.2" top="0.7479166666666667" bottom="0.7479166666666667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2020-01-10T07:37:43Z</cp:lastPrinted>
  <dcterms:created xsi:type="dcterms:W3CDTF">2018-02-02T12:44:14Z</dcterms:created>
  <dcterms:modified xsi:type="dcterms:W3CDTF">2020-07-03T06:52:49Z</dcterms:modified>
  <cp:category/>
  <cp:version/>
  <cp:contentType/>
  <cp:contentStatus/>
</cp:coreProperties>
</file>