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90" windowWidth="14940" windowHeight="9030"/>
  </bookViews>
  <sheets>
    <sheet name="ФХД (стр.1)" sheetId="1" r:id="rId1"/>
    <sheet name="Лист1" sheetId="6" r:id="rId2"/>
    <sheet name="ФХД (стр.2)" sheetId="2" r:id="rId3"/>
    <sheet name="ФХД (стр.3-4)" sheetId="8" r:id="rId4"/>
    <sheet name="ФХД (стр.5)" sheetId="4" r:id="rId5"/>
    <sheet name="ФХД (стр.6)" sheetId="5" r:id="rId6"/>
    <sheet name="РАсшифровка" sheetId="7" r:id="rId7"/>
    <sheet name="Расшиф.расх.за счет пр.дох.деят" sheetId="9" r:id="rId8"/>
  </sheets>
  <externalReferences>
    <externalReference r:id="rId9"/>
  </externalReferences>
  <definedNames>
    <definedName name="IS_DOCUMENT" localSheetId="0">'ФХД (стр.1)'!$A$45</definedName>
    <definedName name="IS_DOCUMENT" localSheetId="2">'ФХД (стр.2)'!$A$24</definedName>
    <definedName name="IS_DOCUMENT" localSheetId="3">'ФХД (стр.3-4)'!$A$275</definedName>
    <definedName name="IS_DOCUMENT" localSheetId="4">'ФХД (стр.5)'!$A$13</definedName>
    <definedName name="IS_DOCUMENT" localSheetId="5">'ФХД (стр.6)'!$A$23</definedName>
    <definedName name="LAST_CELL" localSheetId="0">Лист1!$BG$15</definedName>
    <definedName name="LAST_CELL" localSheetId="2">'ФХД (стр.2)'!$C$23</definedName>
    <definedName name="LAST_CELL" localSheetId="3">'ФХД (стр.3-4)'!$AB$274</definedName>
    <definedName name="LAST_CELL" localSheetId="4">'ФХД (стр.5)'!$L$9</definedName>
    <definedName name="LAST_CELL" localSheetId="5">'ФХД (стр.6)'!$C$22</definedName>
    <definedName name="_xlnm.Print_Area" localSheetId="7">'Расшиф.расх.за счет пр.дох.деят'!$A$1:$G$145</definedName>
    <definedName name="_xlnm.Print_Area" localSheetId="6">РАсшифровка!$A$1:$N$167</definedName>
    <definedName name="_xlnm.Print_Area" localSheetId="0">'ФХД (стр.1)'!$A$1:$EW$30</definedName>
    <definedName name="_xlnm.Print_Area" localSheetId="4">'ФХД (стр.5)'!$A$1:$L$14</definedName>
  </definedNames>
  <calcPr calcId="145621"/>
</workbook>
</file>

<file path=xl/calcChain.xml><?xml version="1.0" encoding="utf-8"?>
<calcChain xmlns="http://schemas.openxmlformats.org/spreadsheetml/2006/main">
  <c r="F101" i="9" l="1"/>
  <c r="F56" i="9"/>
  <c r="G56" i="9" s="1"/>
  <c r="F128" i="9"/>
  <c r="E128" i="9"/>
  <c r="F124" i="9"/>
  <c r="E124" i="9"/>
  <c r="G119" i="9"/>
  <c r="F118" i="9"/>
  <c r="G118" i="9" s="1"/>
  <c r="G117" i="9"/>
  <c r="G116" i="9"/>
  <c r="G115" i="9"/>
  <c r="G114" i="9"/>
  <c r="E114" i="9"/>
  <c r="G113" i="9"/>
  <c r="G112" i="9"/>
  <c r="G111" i="9"/>
  <c r="G110" i="9"/>
  <c r="E110" i="9"/>
  <c r="G109" i="9"/>
  <c r="G108" i="9"/>
  <c r="G107" i="9"/>
  <c r="F106" i="9"/>
  <c r="E106" i="9"/>
  <c r="G106" i="9" s="1"/>
  <c r="G105" i="9"/>
  <c r="G104" i="9"/>
  <c r="G103" i="9"/>
  <c r="G102" i="9"/>
  <c r="F102" i="9"/>
  <c r="E102" i="9"/>
  <c r="G101" i="9"/>
  <c r="G100" i="9"/>
  <c r="G99" i="9"/>
  <c r="G98" i="9"/>
  <c r="G97" i="9"/>
  <c r="G96" i="9"/>
  <c r="G95" i="9"/>
  <c r="F95" i="9"/>
  <c r="E95" i="9"/>
  <c r="G94" i="9"/>
  <c r="G93" i="9"/>
  <c r="F92" i="9"/>
  <c r="E92" i="9"/>
  <c r="G91" i="9"/>
  <c r="G90" i="9"/>
  <c r="F89" i="9"/>
  <c r="E89" i="9"/>
  <c r="G89" i="9" s="1"/>
  <c r="G88" i="9"/>
  <c r="G87" i="9"/>
  <c r="G86" i="9"/>
  <c r="F86" i="9"/>
  <c r="E86" i="9"/>
  <c r="G85" i="9"/>
  <c r="G84" i="9"/>
  <c r="G83" i="9"/>
  <c r="F83" i="9"/>
  <c r="E83" i="9"/>
  <c r="G82" i="9"/>
  <c r="G81" i="9"/>
  <c r="F80" i="9"/>
  <c r="E80" i="9"/>
  <c r="G80" i="9" s="1"/>
  <c r="G79" i="9"/>
  <c r="G78" i="9"/>
  <c r="F77" i="9"/>
  <c r="G77" i="9" s="1"/>
  <c r="F76" i="9"/>
  <c r="G76" i="9" s="1"/>
  <c r="G75" i="9"/>
  <c r="G74" i="9"/>
  <c r="G73" i="9"/>
  <c r="F72" i="9"/>
  <c r="E72" i="9"/>
  <c r="G72" i="9" s="1"/>
  <c r="G71" i="9"/>
  <c r="G70" i="9"/>
  <c r="F69" i="9"/>
  <c r="F68" i="9" s="1"/>
  <c r="E69" i="9"/>
  <c r="G69" i="9" s="1"/>
  <c r="E68" i="9"/>
  <c r="G68" i="9" s="1"/>
  <c r="G67" i="9"/>
  <c r="G66" i="9"/>
  <c r="F65" i="9"/>
  <c r="E65" i="9"/>
  <c r="G65" i="9" s="1"/>
  <c r="G64" i="9"/>
  <c r="G63" i="9"/>
  <c r="G62" i="9"/>
  <c r="F62" i="9"/>
  <c r="E62" i="9"/>
  <c r="G61" i="9"/>
  <c r="G60" i="9"/>
  <c r="G59" i="9"/>
  <c r="G58" i="9"/>
  <c r="G57" i="9"/>
  <c r="E56" i="9"/>
  <c r="G55" i="9"/>
  <c r="G54" i="9"/>
  <c r="G53" i="9"/>
  <c r="G52" i="9"/>
  <c r="G51" i="9"/>
  <c r="G50" i="9"/>
  <c r="E49" i="9"/>
  <c r="E132" i="9" s="1"/>
  <c r="G48" i="9"/>
  <c r="G47" i="9"/>
  <c r="F46" i="9"/>
  <c r="E46" i="9"/>
  <c r="G45" i="9"/>
  <c r="G44" i="9"/>
  <c r="G43" i="9"/>
  <c r="G42" i="9"/>
  <c r="F42" i="9"/>
  <c r="G41" i="9"/>
  <c r="G40" i="9"/>
  <c r="G39" i="9"/>
  <c r="F39" i="9"/>
  <c r="E39" i="9"/>
  <c r="G38" i="9"/>
  <c r="G37" i="9"/>
  <c r="F36" i="9"/>
  <c r="G36" i="9" s="1"/>
  <c r="E35" i="9"/>
  <c r="G35" i="9" s="1"/>
  <c r="G34" i="9"/>
  <c r="G33" i="9"/>
  <c r="F31" i="9"/>
  <c r="G31" i="9" s="1"/>
  <c r="E31" i="9"/>
  <c r="G30" i="9"/>
  <c r="G29" i="9"/>
  <c r="G28" i="9"/>
  <c r="F27" i="9"/>
  <c r="E27" i="9"/>
  <c r="G27" i="9" s="1"/>
  <c r="G26" i="9"/>
  <c r="G25" i="9"/>
  <c r="G24" i="9"/>
  <c r="G23" i="9"/>
  <c r="F23" i="9"/>
  <c r="E23" i="9"/>
  <c r="G22" i="9"/>
  <c r="G21" i="9"/>
  <c r="G20" i="9"/>
  <c r="F19" i="9"/>
  <c r="E19" i="9"/>
  <c r="G19" i="9" s="1"/>
  <c r="G18" i="9"/>
  <c r="G17" i="9"/>
  <c r="G16" i="9"/>
  <c r="F15" i="9"/>
  <c r="E15" i="9"/>
  <c r="G15" i="9" s="1"/>
  <c r="G92" i="9" l="1"/>
  <c r="G46" i="9"/>
  <c r="G32" i="9"/>
  <c r="F49" i="9"/>
  <c r="G49" i="9" s="1"/>
  <c r="F132" i="9" l="1"/>
  <c r="G132" i="9" s="1"/>
  <c r="N139" i="7"/>
  <c r="M139" i="7"/>
  <c r="L139" i="7"/>
  <c r="N137" i="7"/>
  <c r="M137" i="7"/>
  <c r="L137" i="7"/>
  <c r="N134" i="7"/>
  <c r="M134" i="7"/>
  <c r="L134" i="7"/>
  <c r="N128" i="7"/>
  <c r="M128" i="7"/>
  <c r="M125" i="7" s="1"/>
  <c r="M124" i="7" s="1"/>
  <c r="L128" i="7"/>
  <c r="N126" i="7"/>
  <c r="M126" i="7"/>
  <c r="L126" i="7"/>
  <c r="L125" i="7" s="1"/>
  <c r="L124" i="7" s="1"/>
  <c r="N125" i="7"/>
  <c r="N124" i="7" s="1"/>
  <c r="K125" i="7"/>
  <c r="K124" i="7" s="1"/>
  <c r="N120" i="7"/>
  <c r="M120" i="7"/>
  <c r="K120" i="7"/>
  <c r="N118" i="7"/>
  <c r="M118" i="7"/>
  <c r="L118" i="7"/>
  <c r="K118" i="7"/>
  <c r="N115" i="7"/>
  <c r="M115" i="7"/>
  <c r="L115" i="7"/>
  <c r="K115" i="7"/>
  <c r="N110" i="7"/>
  <c r="M110" i="7"/>
  <c r="L110" i="7"/>
  <c r="K110" i="7"/>
  <c r="N106" i="7"/>
  <c r="M106" i="7"/>
  <c r="M85" i="7" s="1"/>
  <c r="M84" i="7" s="1"/>
  <c r="M83" i="7" s="1"/>
  <c r="L106" i="7"/>
  <c r="K106" i="7"/>
  <c r="L102" i="7"/>
  <c r="L101" i="7" s="1"/>
  <c r="L85" i="7" s="1"/>
  <c r="L84" i="7" s="1"/>
  <c r="L83" i="7" s="1"/>
  <c r="N101" i="7"/>
  <c r="M101" i="7"/>
  <c r="K101" i="7"/>
  <c r="N96" i="7"/>
  <c r="M96" i="7"/>
  <c r="L96" i="7"/>
  <c r="K96" i="7"/>
  <c r="N94" i="7"/>
  <c r="M94" i="7"/>
  <c r="L94" i="7"/>
  <c r="K94" i="7"/>
  <c r="N91" i="7"/>
  <c r="M91" i="7"/>
  <c r="L91" i="7"/>
  <c r="K91" i="7"/>
  <c r="N89" i="7"/>
  <c r="M89" i="7"/>
  <c r="L89" i="7"/>
  <c r="K89" i="7"/>
  <c r="N86" i="7"/>
  <c r="N85" i="7" s="1"/>
  <c r="N84" i="7" s="1"/>
  <c r="N83" i="7" s="1"/>
  <c r="M86" i="7"/>
  <c r="L86" i="7"/>
  <c r="K86" i="7"/>
  <c r="K85" i="7" s="1"/>
  <c r="K84" i="7" s="1"/>
  <c r="K83" i="7" s="1"/>
  <c r="K16" i="7" s="1"/>
  <c r="N80" i="7"/>
  <c r="M80" i="7"/>
  <c r="L80" i="7"/>
  <c r="N77" i="7"/>
  <c r="M77" i="7"/>
  <c r="L77" i="7"/>
  <c r="N75" i="7"/>
  <c r="M75" i="7"/>
  <c r="N73" i="7"/>
  <c r="N72" i="7" s="1"/>
  <c r="N44" i="7" s="1"/>
  <c r="N43" i="7" s="1"/>
  <c r="M73" i="7"/>
  <c r="L73" i="7"/>
  <c r="M72" i="7"/>
  <c r="L72" i="7"/>
  <c r="K71" i="7"/>
  <c r="N70" i="7"/>
  <c r="M70" i="7"/>
  <c r="L70" i="7"/>
  <c r="K69" i="7"/>
  <c r="N68" i="7"/>
  <c r="M68" i="7"/>
  <c r="L68" i="7"/>
  <c r="K68" i="7"/>
  <c r="N67" i="7"/>
  <c r="M67" i="7"/>
  <c r="L67" i="7"/>
  <c r="N63" i="7"/>
  <c r="M63" i="7"/>
  <c r="L63" i="7"/>
  <c r="K63" i="7"/>
  <c r="N60" i="7"/>
  <c r="M60" i="7"/>
  <c r="L60" i="7"/>
  <c r="K60" i="7"/>
  <c r="N58" i="7"/>
  <c r="M58" i="7"/>
  <c r="L58" i="7"/>
  <c r="K58" i="7"/>
  <c r="N54" i="7"/>
  <c r="M54" i="7"/>
  <c r="L54" i="7"/>
  <c r="K54" i="7"/>
  <c r="N51" i="7"/>
  <c r="M51" i="7"/>
  <c r="L51" i="7"/>
  <c r="K51" i="7"/>
  <c r="N49" i="7"/>
  <c r="M49" i="7"/>
  <c r="L49" i="7"/>
  <c r="K49" i="7"/>
  <c r="N46" i="7"/>
  <c r="M46" i="7"/>
  <c r="L46" i="7"/>
  <c r="K46" i="7"/>
  <c r="N45" i="7"/>
  <c r="M45" i="7"/>
  <c r="M44" i="7" s="1"/>
  <c r="M43" i="7" s="1"/>
  <c r="L45" i="7"/>
  <c r="L44" i="7" s="1"/>
  <c r="L43" i="7" s="1"/>
  <c r="K45" i="7"/>
  <c r="K44" i="7"/>
  <c r="K43" i="7"/>
  <c r="L41" i="7"/>
  <c r="N38" i="7"/>
  <c r="M38" i="7"/>
  <c r="L38" i="7"/>
  <c r="K38" i="7"/>
  <c r="N35" i="7"/>
  <c r="M35" i="7"/>
  <c r="L35" i="7"/>
  <c r="K35" i="7"/>
  <c r="N33" i="7"/>
  <c r="M33" i="7"/>
  <c r="L33" i="7"/>
  <c r="K33" i="7"/>
  <c r="N31" i="7"/>
  <c r="M31" i="7"/>
  <c r="L31" i="7"/>
  <c r="K31" i="7"/>
  <c r="N28" i="7"/>
  <c r="M28" i="7"/>
  <c r="L28" i="7"/>
  <c r="K28" i="7"/>
  <c r="N26" i="7"/>
  <c r="M26" i="7"/>
  <c r="L26" i="7"/>
  <c r="K26" i="7"/>
  <c r="N23" i="7"/>
  <c r="N22" i="7" s="1"/>
  <c r="N21" i="7" s="1"/>
  <c r="N17" i="7" s="1"/>
  <c r="N16" i="7" s="1"/>
  <c r="M23" i="7"/>
  <c r="M22" i="7" s="1"/>
  <c r="M21" i="7" s="1"/>
  <c r="M17" i="7" s="1"/>
  <c r="L23" i="7"/>
  <c r="K23" i="7"/>
  <c r="L22" i="7"/>
  <c r="K22" i="7"/>
  <c r="L21" i="7"/>
  <c r="K21" i="7"/>
  <c r="N18" i="7"/>
  <c r="M18" i="7"/>
  <c r="L18" i="7"/>
  <c r="L17" i="7"/>
  <c r="L16" i="7" s="1"/>
  <c r="K17" i="7"/>
  <c r="M16" i="7" l="1"/>
  <c r="E10" i="4" l="1"/>
  <c r="F10" i="4"/>
  <c r="G10" i="4"/>
  <c r="H10" i="4"/>
  <c r="I10" i="4"/>
  <c r="J10" i="4"/>
  <c r="K10" i="4"/>
  <c r="L10" i="4"/>
  <c r="D10" i="4"/>
</calcChain>
</file>

<file path=xl/sharedStrings.xml><?xml version="1.0" encoding="utf-8"?>
<sst xmlns="http://schemas.openxmlformats.org/spreadsheetml/2006/main" count="2701" uniqueCount="624">
  <si>
    <t>УТВЕРЖДАЮ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</si>
  <si>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</si>
  <si>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</si>
  <si>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</si>
  <si>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</si>
  <si>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</si>
  <si>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</si>
  <si>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</si>
  <si>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</si>
  <si>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</si>
  <si>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</si>
  <si>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</si>
  <si>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</si>
  <si>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</si>
  <si>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</si>
  <si>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</si>
  <si>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</si>
  <si>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</si>
  <si>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</si>
  <si>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</si>
  <si>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</si>
  <si>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</si>
  <si>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</si>
  <si>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</si>
  <si>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</si>
  <si>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</si>
  <si>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</si>
  <si>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</si>
  <si>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</si>
  <si>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</si>
  <si>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</si>
  <si>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</si>
  <si>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</si>
  <si>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</si>
  <si>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</si>
  <si>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</si>
  <si>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</si>
  <si>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</si>
  <si>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</si>
  <si>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</si>
  <si>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</si>
  <si>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</si>
  <si>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</si>
  <si>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</si>
  <si>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</si>
  <si>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</si>
  <si>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</si>
  <si>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</si>
  <si>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</si>
  <si>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</si>
  <si>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</si>
  <si>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</si>
  <si>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</si>
  <si>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</si>
  <si>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</si>
  <si>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</si>
  <si>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</si>
  <si>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</si>
  <si>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</si>
  <si>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</si>
  <si>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</si>
  <si>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</si>
  <si>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</si>
  <si>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</si>
  <si>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</si>
  <si>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</si>
  <si>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</si>
  <si>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</si>
  <si>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</si>
  <si>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</si>
  <si>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</si>
  <si>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Доходы, всего</t>
  </si>
  <si>
    <t>1000</t>
  </si>
  <si>
    <t>000</t>
  </si>
  <si>
    <t>0000000000000000000000000</t>
  </si>
  <si>
    <t>0</t>
  </si>
  <si>
    <t>00000000000000000</t>
  </si>
  <si>
    <t>1100</t>
  </si>
  <si>
    <t>2</t>
  </si>
  <si>
    <t>03000000000000000</t>
  </si>
  <si>
    <t>1110</t>
  </si>
  <si>
    <t>120</t>
  </si>
  <si>
    <t>1200</t>
  </si>
  <si>
    <t>1210</t>
  </si>
  <si>
    <t>40000000</t>
  </si>
  <si>
    <t>4</t>
  </si>
  <si>
    <t>1220</t>
  </si>
  <si>
    <t>130</t>
  </si>
  <si>
    <t>03000000000003131</t>
  </si>
  <si>
    <t>1300</t>
  </si>
  <si>
    <t>1310</t>
  </si>
  <si>
    <t>140</t>
  </si>
  <si>
    <t>1320</t>
  </si>
  <si>
    <t>1330</t>
  </si>
  <si>
    <t>1340</t>
  </si>
  <si>
    <t>1400</t>
  </si>
  <si>
    <t>1410</t>
  </si>
  <si>
    <t>5</t>
  </si>
  <si>
    <t>00007131</t>
  </si>
  <si>
    <t>00007151</t>
  </si>
  <si>
    <t>00007171</t>
  </si>
  <si>
    <t>00007172</t>
  </si>
  <si>
    <t>00007211</t>
  </si>
  <si>
    <t>00007261</t>
  </si>
  <si>
    <t>00007101</t>
  </si>
  <si>
    <t>00007111</t>
  </si>
  <si>
    <t>00007121</t>
  </si>
  <si>
    <t>00007141</t>
  </si>
  <si>
    <t>00007153</t>
  </si>
  <si>
    <t>00007161</t>
  </si>
  <si>
    <t>00007162</t>
  </si>
  <si>
    <t>00007173</t>
  </si>
  <si>
    <t>00007231</t>
  </si>
  <si>
    <t>00007241</t>
  </si>
  <si>
    <t>00007271</t>
  </si>
  <si>
    <t>00007291</t>
  </si>
  <si>
    <t>00007301</t>
  </si>
  <si>
    <t>00007311</t>
  </si>
  <si>
    <t>00007321</t>
  </si>
  <si>
    <t>00007331</t>
  </si>
  <si>
    <t>1420</t>
  </si>
  <si>
    <t>150</t>
  </si>
  <si>
    <t>1430</t>
  </si>
  <si>
    <t>1500</t>
  </si>
  <si>
    <t>1510</t>
  </si>
  <si>
    <t>440</t>
  </si>
  <si>
    <t>1600</t>
  </si>
  <si>
    <t>1610</t>
  </si>
  <si>
    <t>510</t>
  </si>
  <si>
    <t>Расходы, всего</t>
  </si>
  <si>
    <t>2000</t>
  </si>
  <si>
    <t>2100</t>
  </si>
  <si>
    <t>2110</t>
  </si>
  <si>
    <t>2111</t>
  </si>
  <si>
    <t>111</t>
  </si>
  <si>
    <t>03000000000003132</t>
  </si>
  <si>
    <t>112</t>
  </si>
  <si>
    <t>03000000000000002</t>
  </si>
  <si>
    <t>244</t>
  </si>
  <si>
    <t>2120</t>
  </si>
  <si>
    <t>2121</t>
  </si>
  <si>
    <t>2140</t>
  </si>
  <si>
    <t>2141</t>
  </si>
  <si>
    <t xml:space="preserve">                Начисления на выплаты по оплате труда</t>
  </si>
  <si>
    <t>119</t>
  </si>
  <si>
    <t xml:space="preserve">    Уплата налогов, сборов и иных платежей, всего</t>
  </si>
  <si>
    <t>2300</t>
  </si>
  <si>
    <t xml:space="preserve">        Прочие расходы</t>
  </si>
  <si>
    <t>2310</t>
  </si>
  <si>
    <t>851</t>
  </si>
  <si>
    <t>853</t>
  </si>
  <si>
    <t>2320</t>
  </si>
  <si>
    <t>852</t>
  </si>
  <si>
    <t>2330</t>
  </si>
  <si>
    <t xml:space="preserve">    Расходы на закупку товаров, работ, услуг, всего</t>
  </si>
  <si>
    <t>2600</t>
  </si>
  <si>
    <t xml:space="preserve">        прочие закупки товаров, работ и услуг</t>
  </si>
  <si>
    <t>2640</t>
  </si>
  <si>
    <t xml:space="preserve">            Увеличение стоимости прочих оборотных запасов(материалов)</t>
  </si>
  <si>
    <t xml:space="preserve">            Услуги связи</t>
  </si>
  <si>
    <t xml:space="preserve">            Коммунальные услуги</t>
  </si>
  <si>
    <t xml:space="preserve">            Работы, услуги по содержанию имущества</t>
  </si>
  <si>
    <t>243</t>
  </si>
  <si>
    <t xml:space="preserve">            Прочие работы, услуги</t>
  </si>
  <si>
    <t xml:space="preserve">            Увеличение стоимости основных средств</t>
  </si>
  <si>
    <t>02070162103109033</t>
  </si>
  <si>
    <t xml:space="preserve">            Увеличение стоимости материальных запасов</t>
  </si>
  <si>
    <t xml:space="preserve">            Увеличение стоимости строительных материалов</t>
  </si>
  <si>
    <t xml:space="preserve">            Увеличение стоимости мягкого инвентаря</t>
  </si>
  <si>
    <t xml:space="preserve">            Транспортные услуги</t>
  </si>
  <si>
    <t>247</t>
  </si>
  <si>
    <t xml:space="preserve">            Арендная плата за пользование имуществом</t>
  </si>
  <si>
    <t>02070261202259240</t>
  </si>
  <si>
    <t>00000000</t>
  </si>
  <si>
    <t>00007262</t>
  </si>
  <si>
    <t>02070261202269026</t>
  </si>
  <si>
    <t>360</t>
  </si>
  <si>
    <t xml:space="preserve">            Страхование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</si>
  <si>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</si>
  <si>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горюче-смазочных материалов</t>
  </si>
  <si>
    <t xml:space="preserve">            Увеличение стоимости прочих материальных запасов однократного применения</t>
  </si>
  <si>
    <t xml:space="preserve">        закупка энергетических ресурсов</t>
  </si>
  <si>
    <t>2660</t>
  </si>
  <si>
    <t>Остаток средств на начало года</t>
  </si>
  <si>
    <t>500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</si>
  <si>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</si>
  <si>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</si>
  <si>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</si>
  <si>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</si>
  <si>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</si>
  <si>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</si>
  <si>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</si>
  <si>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</si>
  <si>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</si>
  <si>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</si>
  <si>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</si>
  <si>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</si>
  <si>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</si>
  <si>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</si>
  <si>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</si>
  <si>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</si>
  <si>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</si>
  <si>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</si>
  <si>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</si>
  <si>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</si>
  <si>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</si>
  <si>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</si>
  <si>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</si>
  <si>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</si>
  <si>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2023 год и плановый период 2024 и 2025 годов</t>
  </si>
  <si>
    <t>Заработная плата</t>
  </si>
  <si>
    <t>Прочие выплаты</t>
  </si>
  <si>
    <t>Начисления на выплаты по оплате труда</t>
  </si>
  <si>
    <t xml:space="preserve">СОГЛАСОВАНО </t>
  </si>
  <si>
    <t>на 2023 г.
очередной 
финансовый 
год</t>
  </si>
  <si>
    <t>на 2024 г.
 1-й год 
планового 
периода</t>
  </si>
  <si>
    <t>на 2025 г.
 2-й год 
планового 
периода</t>
  </si>
  <si>
    <t>Начальник</t>
  </si>
  <si>
    <t>Л.Г. Захарова</t>
  </si>
  <si>
    <t>30</t>
  </si>
  <si>
    <t>декабря</t>
  </si>
  <si>
    <t>01.01.2023</t>
  </si>
  <si>
    <t>на 01.01.2023 г.</t>
  </si>
  <si>
    <t>"01"января 2023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</si>
  <si>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</si>
  <si>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</si>
  <si>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</si>
  <si>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</si>
  <si>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</si>
  <si>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</si>
  <si>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х</t>
  </si>
  <si>
    <t>на "01 " января 2023 г.</t>
  </si>
  <si>
    <t>Директор</t>
  </si>
  <si>
    <t>МАОУ "Школа № 77"</t>
  </si>
  <si>
    <t>И.В. Паркина</t>
  </si>
  <si>
    <t>Сведения о деятельности муниципального автономного учреждения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</si>
  <si>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</si>
  <si>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 xml:space="preserve">
Основная деятельность – образовательная:
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отмены;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 
•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воспитатель¬ной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психолого-педагогической и социальной помощи.</t>
  </si>
  <si>
    <t xml:space="preserve">Физика вокруг нас
Общественные потрясения современного мира
Исторические личности через призму времени
Английский язык для путешественников
Мини-футбол для мальчиков и девочек
Мини-футбол для взрослых
Первые азы плавания
Начальная подготовка по плаванию
Спортивно-оздоровительное плавание
Учебно-тренировочные занятия по плаванию
Основы фитнеса и аквааэробики
Атлетическая гимнастика
Спортивно-оздоровительное плавание для взрослых
Фитнес для взрослых
Аквааэробика для взрослых
</t>
  </si>
  <si>
    <t xml:space="preserve">Предшкольная подготовка
Первые шаги в английский язык
Занимательный английский язык
Информатика в играх и задачах
Умникам и умницам
Азбука общения
Математические лабиринты
Введение в высшую математику
Русская словесность
Риторика
Введение в журналистику
Основы программирования
</t>
  </si>
  <si>
    <t>Муниципальное автономное общеобразовательное учреждение города Ростова-на-Дону "Школа N 77 имени Героя Советского Союза Мыльникова Владимира Васильевича"</t>
  </si>
  <si>
    <t>344033, г. Ростов-на-Дону, ул. Портовая, 541</t>
  </si>
  <si>
    <t>6162005290/616201001</t>
  </si>
  <si>
    <t>34126043</t>
  </si>
  <si>
    <t>291 942 394,40</t>
  </si>
  <si>
    <t>Расшифровка к плану финансово-хозяйственной деятельности</t>
  </si>
  <si>
    <t xml:space="preserve"> муниципальное автономное общеобразовательное учреждение города Ростова-на-Дону  &lt;Школа № 77 имени  Героя Советского Союза Мыльникова Владимира Васильевича &gt;</t>
  </si>
  <si>
    <t>(наименование учреждения)</t>
  </si>
  <si>
    <t>по состоянию на     01.01.2023     г.</t>
  </si>
  <si>
    <t xml:space="preserve">Код субсидии
(отраслевой код)*
</t>
  </si>
  <si>
    <t>КЦСР</t>
  </si>
  <si>
    <t>КВР</t>
  </si>
  <si>
    <t>Распределение остатка по КБК</t>
  </si>
  <si>
    <t>Сумма ВСЕГО 2023
(без учета остатка)</t>
  </si>
  <si>
    <t>Сумма ВСЕГО 2024
(без учета остатка)</t>
  </si>
  <si>
    <t>Сумма ВСЕГО 2025
(без учета остатка)</t>
  </si>
  <si>
    <t>Расходы (выплаты), всего:</t>
  </si>
  <si>
    <t>1 Средства федеральный бюджета</t>
  </si>
  <si>
    <t>01</t>
  </si>
  <si>
    <t>07</t>
  </si>
  <si>
    <t>02</t>
  </si>
  <si>
    <t>622</t>
  </si>
  <si>
    <t>022ЕВ51790</t>
  </si>
  <si>
    <t>0211</t>
  </si>
  <si>
    <t>9839</t>
  </si>
  <si>
    <t>0213</t>
  </si>
  <si>
    <t>0220153030</t>
  </si>
  <si>
    <t>0210172030</t>
  </si>
  <si>
    <t>9811</t>
  </si>
  <si>
    <t>9512</t>
  </si>
  <si>
    <t>0210172020</t>
  </si>
  <si>
    <t>0212</t>
  </si>
  <si>
    <t>0000</t>
  </si>
  <si>
    <t>9812</t>
  </si>
  <si>
    <t>Услуги связи</t>
  </si>
  <si>
    <t>0221</t>
  </si>
  <si>
    <t>Прочие работы, услуги</t>
  </si>
  <si>
    <t>0226</t>
  </si>
  <si>
    <t>Увеличение стоимости основных средств</t>
  </si>
  <si>
    <t>0310</t>
  </si>
  <si>
    <t>022Е452100</t>
  </si>
  <si>
    <t>9830</t>
  </si>
  <si>
    <t>611</t>
  </si>
  <si>
    <t>Прочие расходы</t>
  </si>
  <si>
    <t>02201L3040</t>
  </si>
  <si>
    <t>9825</t>
  </si>
  <si>
    <t>9826</t>
  </si>
  <si>
    <t>9841</t>
  </si>
  <si>
    <t>022ЕВ57860</t>
  </si>
  <si>
    <t>281</t>
  </si>
  <si>
    <t>2 Средства областного бюджета</t>
  </si>
  <si>
    <t>621</t>
  </si>
  <si>
    <t>0220172460</t>
  </si>
  <si>
    <t>Пособие</t>
  </si>
  <si>
    <t>0264</t>
  </si>
  <si>
    <t>321</t>
  </si>
  <si>
    <t>0266</t>
  </si>
  <si>
    <t>Работы, услуги по содержанию имущества</t>
  </si>
  <si>
    <t>225</t>
  </si>
  <si>
    <t>Увеличение стоимости материальных запасов</t>
  </si>
  <si>
    <t>0349</t>
  </si>
  <si>
    <t>0346</t>
  </si>
  <si>
    <t>03</t>
  </si>
  <si>
    <t>0230172460</t>
  </si>
  <si>
    <t>0220171180</t>
  </si>
  <si>
    <t>9927</t>
  </si>
  <si>
    <t>9842</t>
  </si>
  <si>
    <t>9840</t>
  </si>
  <si>
    <t>3 Средства муниципального бюджета</t>
  </si>
  <si>
    <t>0220100590</t>
  </si>
  <si>
    <t>Коммунальные услуги</t>
  </si>
  <si>
    <t>0223</t>
  </si>
  <si>
    <t>9710</t>
  </si>
  <si>
    <t>9721</t>
  </si>
  <si>
    <t>9730</t>
  </si>
  <si>
    <t>9740</t>
  </si>
  <si>
    <t>0225</t>
  </si>
  <si>
    <t>9028</t>
  </si>
  <si>
    <t>9029</t>
  </si>
  <si>
    <t>9241</t>
  </si>
  <si>
    <t>9149</t>
  </si>
  <si>
    <t>0291</t>
  </si>
  <si>
    <t>9030</t>
  </si>
  <si>
    <t>9031</t>
  </si>
  <si>
    <t>0290</t>
  </si>
  <si>
    <t>346</t>
  </si>
  <si>
    <t>0344</t>
  </si>
  <si>
    <t>0345</t>
  </si>
  <si>
    <t>9911</t>
  </si>
  <si>
    <t>Прочие услуги</t>
  </si>
  <si>
    <t>9963</t>
  </si>
  <si>
    <t>7173</t>
  </si>
  <si>
    <t>9829</t>
  </si>
  <si>
    <t>Иные работы, услуги</t>
  </si>
  <si>
    <t>9912</t>
  </si>
  <si>
    <t>9933</t>
  </si>
  <si>
    <t>9974</t>
  </si>
  <si>
    <t>9832</t>
  </si>
  <si>
    <t>0270121070</t>
  </si>
  <si>
    <t>Увеличение стоимости прочих материальных запасов</t>
  </si>
  <si>
    <t>9928</t>
  </si>
  <si>
    <t>4 Средства от оказания платных услуг, а так же от иной приносящей доход деятельности</t>
  </si>
  <si>
    <t>Оплата труда</t>
  </si>
  <si>
    <t>03 000000000000000</t>
  </si>
  <si>
    <t>Начисление на оплату труда</t>
  </si>
  <si>
    <t>Арендные платежи</t>
  </si>
  <si>
    <t>Услуги по содержанию имущества</t>
  </si>
  <si>
    <t xml:space="preserve">В т.ч. За счет платных образовательных услуг </t>
  </si>
  <si>
    <t>В т.ч. За счет возмещения затрат по содержанию имущества</t>
  </si>
  <si>
    <t>В т.ч. За счет арендных платежей</t>
  </si>
  <si>
    <t>Уплата налога на имущество организаций и земельного нплога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</si>
  <si>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</si>
  <si>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</si>
  <si>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>М.П.</t>
  </si>
  <si>
    <t>Главный бухгалтер</t>
  </si>
  <si>
    <t>В.М. Калина</t>
  </si>
  <si>
    <t>Ответственный исполнитель</t>
  </si>
  <si>
    <t>(телефон)</t>
  </si>
  <si>
    <t>Утверждаю</t>
  </si>
  <si>
    <t>Директор МАОУ "Школа № 77"</t>
  </si>
  <si>
    <t>_________________ Паркина Инна Владимировна</t>
  </si>
  <si>
    <t>4010</t>
  </si>
  <si>
    <t xml:space="preserve">    Возврат в бюджет средств субсидии</t>
  </si>
  <si>
    <t>4000</t>
  </si>
  <si>
    <t>3030</t>
  </si>
  <si>
    <t xml:space="preserve">    Прочие налоги, уменьшающие доход</t>
  </si>
  <si>
    <t>3020</t>
  </si>
  <si>
    <t xml:space="preserve">    Налог на добавленную стоимость</t>
  </si>
  <si>
    <t>3010</t>
  </si>
  <si>
    <t xml:space="preserve">    Налог на прибыль</t>
  </si>
  <si>
    <t>3000</t>
  </si>
  <si>
    <t>Выплаты, уменьшающие доход, всего</t>
  </si>
  <si>
    <t>02070262102239730</t>
  </si>
  <si>
    <t>02070262102239722</t>
  </si>
  <si>
    <t>02070262102239721</t>
  </si>
  <si>
    <t>02070162102239730</t>
  </si>
  <si>
    <t>02070162102239721</t>
  </si>
  <si>
    <t>02070362103100000</t>
  </si>
  <si>
    <t>02070262103490000</t>
  </si>
  <si>
    <t>01070262103490000</t>
  </si>
  <si>
    <t>02070262103460000</t>
  </si>
  <si>
    <t>01070262103460000</t>
  </si>
  <si>
    <t>02070262203469927</t>
  </si>
  <si>
    <t>01070262203469927</t>
  </si>
  <si>
    <t>02070262203469928</t>
  </si>
  <si>
    <t>02070262103450000</t>
  </si>
  <si>
    <t>02070262203459810</t>
  </si>
  <si>
    <t>01070262203459810</t>
  </si>
  <si>
    <t>02070262103440000</t>
  </si>
  <si>
    <t>02070262103430000</t>
  </si>
  <si>
    <t>02070262103410000</t>
  </si>
  <si>
    <t>02070262103100000</t>
  </si>
  <si>
    <t>01070262103100000</t>
  </si>
  <si>
    <t>01070262203109842</t>
  </si>
  <si>
    <t>23-57860-00000-00000</t>
  </si>
  <si>
    <t>01070262203109841</t>
  </si>
  <si>
    <t>02070262203109974</t>
  </si>
  <si>
    <t>02070262203109941</t>
  </si>
  <si>
    <t>02070262203109311</t>
  </si>
  <si>
    <t>01070262203109941</t>
  </si>
  <si>
    <t>01070262203109311</t>
  </si>
  <si>
    <t>02070262203109832</t>
  </si>
  <si>
    <t xml:space="preserve">            Услуги, работы для целей капитальных вложений</t>
  </si>
  <si>
    <t>02070262102270000</t>
  </si>
  <si>
    <t>02070262202269829</t>
  </si>
  <si>
    <t>02070262102269149</t>
  </si>
  <si>
    <t>02070262102269029</t>
  </si>
  <si>
    <t>02070262102269028</t>
  </si>
  <si>
    <t>02070262102260000</t>
  </si>
  <si>
    <t>01070262102260000</t>
  </si>
  <si>
    <t>01070262202269826</t>
  </si>
  <si>
    <t>23-53040-00000-00000</t>
  </si>
  <si>
    <t>01070262202269825</t>
  </si>
  <si>
    <t>02070262202269904</t>
  </si>
  <si>
    <t>02070262202269933</t>
  </si>
  <si>
    <t>02070262202269834</t>
  </si>
  <si>
    <t>02070262202267173</t>
  </si>
  <si>
    <t>02070262202269963</t>
  </si>
  <si>
    <t>02070262202269912</t>
  </si>
  <si>
    <t>02070262202269913</t>
  </si>
  <si>
    <t>02070262202269820</t>
  </si>
  <si>
    <t>01070262202269913</t>
  </si>
  <si>
    <t>02070262202269026</t>
  </si>
  <si>
    <t>02070262102259241</t>
  </si>
  <si>
    <t>02070262102259069</t>
  </si>
  <si>
    <t>02070262102259029</t>
  </si>
  <si>
    <t>02070262102259028</t>
  </si>
  <si>
    <t>02070262102250000</t>
  </si>
  <si>
    <t>01070262102250000</t>
  </si>
  <si>
    <t>02070262202259902</t>
  </si>
  <si>
    <t>02070262202259241</t>
  </si>
  <si>
    <t>02070262202257992</t>
  </si>
  <si>
    <t>02070262202259911</t>
  </si>
  <si>
    <t>02070262202259819</t>
  </si>
  <si>
    <t>02070262202259240</t>
  </si>
  <si>
    <t>02070262102239740</t>
  </si>
  <si>
    <t>02070262102239710</t>
  </si>
  <si>
    <t>02070262202239818</t>
  </si>
  <si>
    <t>02070262102210000</t>
  </si>
  <si>
    <t>01070262102210000</t>
  </si>
  <si>
    <t>02070162103469033</t>
  </si>
  <si>
    <t>01070162103469033</t>
  </si>
  <si>
    <t>02070162103459033</t>
  </si>
  <si>
    <t>02070162103449033</t>
  </si>
  <si>
    <t>02070162103429331</t>
  </si>
  <si>
    <t>01070162103109033</t>
  </si>
  <si>
    <t>02070162102279033</t>
  </si>
  <si>
    <t>02070162102269331</t>
  </si>
  <si>
    <t>02070162102269149</t>
  </si>
  <si>
    <t>02070162102269033</t>
  </si>
  <si>
    <t>02070162102269028</t>
  </si>
  <si>
    <t>01070162102269033</t>
  </si>
  <si>
    <t>02070162202269026</t>
  </si>
  <si>
    <t>02070162102259033</t>
  </si>
  <si>
    <t>02070162102259029</t>
  </si>
  <si>
    <t>02070162102259028</t>
  </si>
  <si>
    <t>02070162202259240</t>
  </si>
  <si>
    <t>02070162102239740</t>
  </si>
  <si>
    <t>02070162102239710</t>
  </si>
  <si>
    <t>02070162102229033</t>
  </si>
  <si>
    <t>02070162102219033</t>
  </si>
  <si>
    <t>01070162102219033</t>
  </si>
  <si>
    <t>02070262102910000</t>
  </si>
  <si>
    <t>02070262102919031</t>
  </si>
  <si>
    <t>02070262102919030</t>
  </si>
  <si>
    <t>02070262202919821</t>
  </si>
  <si>
    <t>02070162102919031</t>
  </si>
  <si>
    <t>02070162102919030</t>
  </si>
  <si>
    <t>01070362102130000</t>
  </si>
  <si>
    <t>02070262102139512</t>
  </si>
  <si>
    <t>02070262102130000</t>
  </si>
  <si>
    <t>01070262102130000</t>
  </si>
  <si>
    <t>01070262202139812</t>
  </si>
  <si>
    <t>23-53030-00000-00000</t>
  </si>
  <si>
    <t>01070262202139840</t>
  </si>
  <si>
    <t>23-51790-00000-00000</t>
  </si>
  <si>
    <t>01070262202139839</t>
  </si>
  <si>
    <t>02070262202139816</t>
  </si>
  <si>
    <t>02070162102139033</t>
  </si>
  <si>
    <t>01070162102139033</t>
  </si>
  <si>
    <t xml:space="preserve">            Начисления на выплаты по оплате труда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</si>
  <si>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</si>
  <si>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01070262102640000</t>
  </si>
  <si>
    <t xml:space="preserve">            Пенсии, пособия, выплачиваемые работодателями, нанимателями бывшим работникам в денежной форме</t>
  </si>
  <si>
    <t>01070162102649033</t>
  </si>
  <si>
    <t xml:space="preserve">            Прочие выплаты</t>
  </si>
  <si>
    <t xml:space="preserve">        Иные выплаты персоналу учреждений, за исключением фонда оплаты труда</t>
  </si>
  <si>
    <t>01070362102110000</t>
  </si>
  <si>
    <t xml:space="preserve">            Заработная плата</t>
  </si>
  <si>
    <t>02070262202119815</t>
  </si>
  <si>
    <t xml:space="preserve">            Заработная плата (новая сеть)</t>
  </si>
  <si>
    <t>02070262102119512</t>
  </si>
  <si>
    <t>02070262102110000</t>
  </si>
  <si>
    <t>01070262102110000</t>
  </si>
  <si>
    <t>01070262202119811</t>
  </si>
  <si>
    <t>01070262202119840</t>
  </si>
  <si>
    <t>01070262202119839</t>
  </si>
  <si>
    <t>02070162102119033</t>
  </si>
  <si>
    <t>01070162102119033</t>
  </si>
  <si>
    <t>02070262102660000</t>
  </si>
  <si>
    <t xml:space="preserve">                Социальные пособия и компенсации персоналу в денежной форме</t>
  </si>
  <si>
    <t>01070262102660000</t>
  </si>
  <si>
    <t>02070162102669033</t>
  </si>
  <si>
    <t>01070162102669033</t>
  </si>
  <si>
    <t xml:space="preserve">            прочие выплаты персоналу, в том числе компенсационного характера</t>
  </si>
  <si>
    <t xml:space="preserve">        Оплата труда и начисления на выплату по оплате труда</t>
  </si>
  <si>
    <t xml:space="preserve">    Выплаты персоналу, всего</t>
  </si>
  <si>
    <t xml:space="preserve">        Увеличение остатков денежных средств за счет возврата дебиторской задолженности прошлых лет</t>
  </si>
  <si>
    <t xml:space="preserve">    Прочие поступления</t>
  </si>
  <si>
    <t xml:space="preserve">        Уменьшение стоимости прочих оборотных ценностей (материалов)</t>
  </si>
  <si>
    <t xml:space="preserve">    Прочие доходы, всего</t>
  </si>
  <si>
    <t>160</t>
  </si>
  <si>
    <t xml:space="preserve">        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</si>
  <si>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</si>
  <si>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 xml:space="preserve">            Целевые субсидии</t>
  </si>
  <si>
    <t>23-57500-00000-00000</t>
  </si>
  <si>
    <t>00007302</t>
  </si>
  <si>
    <t>00007221</t>
  </si>
  <si>
    <t>00007154</t>
  </si>
  <si>
    <t>00007152</t>
  </si>
  <si>
    <t>00007102</t>
  </si>
  <si>
    <t xml:space="preserve">        Субсидии на иные цели</t>
  </si>
  <si>
    <t xml:space="preserve">    Безвозмездные денежные поступления, всего</t>
  </si>
  <si>
    <t xml:space="preserve">        Прочие доходы от сумм принудительного изъятия</t>
  </si>
  <si>
    <t xml:space="preserve">        Возмещение ущерба имуществу (за исключением страховых возмещений)</t>
  </si>
  <si>
    <t xml:space="preserve">        Страховые возмещения</t>
  </si>
  <si>
    <t xml:space="preserve">        Доходы от штрафных санкций за нарушение законодательства о закупках и нарушение условий контрактов (договоров)</t>
  </si>
  <si>
    <t xml:space="preserve">    Доходы от штрафов, пеней, иных сумм принудительного изъятия</t>
  </si>
  <si>
    <t xml:space="preserve">        Доходы от потребителей услуг, оказываемых на платной основе</t>
  </si>
  <si>
    <t xml:space="preserve">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</si>
  <si>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Доходы от оказания услуг, работ,компенсации затрат учреждений, всего</t>
  </si>
  <si>
    <t xml:space="preserve">        Доходы от операционной аренды</t>
  </si>
  <si>
    <t xml:space="preserve">    Доходы от собственности, всего</t>
  </si>
  <si>
    <t>01 01 2023 г.</t>
  </si>
  <si>
    <t>____________________И.В. Паркина</t>
  </si>
  <si>
    <t xml:space="preserve"> статей расхода, производимых за счет доходов от приносящей доход деятельности  </t>
  </si>
  <si>
    <t xml:space="preserve">Муниципальное автономное общеобразовательное учреждение города Ростова-на-Дону «Школа № 77 имени Героя Советского Союза Мыльникова Владимира Васильевича» </t>
  </si>
  <si>
    <t>руб.</t>
  </si>
  <si>
    <t>№ п/п</t>
  </si>
  <si>
    <t>Статьи расходов</t>
  </si>
  <si>
    <t>КБК</t>
  </si>
  <si>
    <t>Аналитич. код (по 209н) - КОСГУ</t>
  </si>
  <si>
    <t>Распределение остатка  на начало года</t>
  </si>
  <si>
    <t>План на 2022 год</t>
  </si>
  <si>
    <t>Итого план     (с учетом остатка)</t>
  </si>
  <si>
    <t>1.</t>
  </si>
  <si>
    <t>заработная плата, всего</t>
  </si>
  <si>
    <t>в т.ч. за счет платных образовательных услуг</t>
  </si>
  <si>
    <t xml:space="preserve"> в т.ч. за счет средств доходов от ГПД</t>
  </si>
  <si>
    <t>2.</t>
  </si>
  <si>
    <t>Социальные пособия и компенсации персоналу в денежной форме, всего</t>
  </si>
  <si>
    <t>3.</t>
  </si>
  <si>
    <t>Прочие выплаты, всего</t>
  </si>
  <si>
    <t xml:space="preserve">  за счет средств доходов от ГПД</t>
  </si>
  <si>
    <t>4.</t>
  </si>
  <si>
    <t>5.</t>
  </si>
  <si>
    <t>Начисления на выплаты по оплате труда, всего</t>
  </si>
  <si>
    <t>6.</t>
  </si>
  <si>
    <t>Услуги связи, всего</t>
  </si>
  <si>
    <t>в т.ч.за счет платных образовательных услуг</t>
  </si>
  <si>
    <t>за счет………</t>
  </si>
  <si>
    <t>7.</t>
  </si>
  <si>
    <t>Арендные платежии, всего</t>
  </si>
  <si>
    <t>8.</t>
  </si>
  <si>
    <t>Коммунальные услуги, всего</t>
  </si>
  <si>
    <t>за счет средств  от компенс.затрат по коммун.услугам</t>
  </si>
  <si>
    <t>9.</t>
  </si>
  <si>
    <t>Арендная плата за пользование имуществом, всего</t>
  </si>
  <si>
    <t>10.</t>
  </si>
  <si>
    <t>Работы, услуги по содержанию имущества, всего</t>
  </si>
  <si>
    <t xml:space="preserve"> за счет средств доходов от имущества</t>
  </si>
  <si>
    <t>за счет средств добровольных пожертвований</t>
  </si>
  <si>
    <t>за счет средств  от компенс.затрат по содерж.имущества</t>
  </si>
  <si>
    <t>11.</t>
  </si>
  <si>
    <t>Прочие работы, услуги, всего</t>
  </si>
  <si>
    <t xml:space="preserve"> за счет средств доходов от ГПД</t>
  </si>
  <si>
    <t>12.</t>
  </si>
  <si>
    <t>Страхование, всего</t>
  </si>
  <si>
    <t>в т.ч. за счет……</t>
  </si>
  <si>
    <t>13.</t>
  </si>
  <si>
    <t>Услуги, работы для целей капитальных вложений, всего</t>
  </si>
  <si>
    <t>в т.ч. за счет ………..</t>
  </si>
  <si>
    <t>14.</t>
  </si>
  <si>
    <t>Выполнение судебных актов РФ и мировых соглашений по возмещению причиненного вреда , всего</t>
  </si>
  <si>
    <t>в том числе</t>
  </si>
  <si>
    <t>из них за счет средств ………………</t>
  </si>
  <si>
    <t xml:space="preserve">в том числе </t>
  </si>
  <si>
    <t>15.</t>
  </si>
  <si>
    <t>Прочие расходы, всего</t>
  </si>
  <si>
    <t>в т.ч. (налог на имущество, земельный налог)</t>
  </si>
  <si>
    <t>из них за счет средств добровольных пожертвований</t>
  </si>
  <si>
    <t>в т.ч. транспорт.налог, госпошлины и т.п.</t>
  </si>
  <si>
    <t>в т.ч. эколог.сбор (сбор за негат возд. на окр.среду)</t>
  </si>
  <si>
    <t>в т.ч. пени , штрафы по налогам, сборам</t>
  </si>
  <si>
    <t>в т.ч. штрафы за нарушение законодательства о закупках и нарушение условий контрактов (договоров)</t>
  </si>
  <si>
    <t>в т.ч. другие экономические санкции</t>
  </si>
  <si>
    <t>16.</t>
  </si>
  <si>
    <t>Увеличение стоимости основных средств, всего</t>
  </si>
  <si>
    <t>за счет доходов от реализации ТМЦ</t>
  </si>
  <si>
    <t>в т.ч. за счет добровольных пожертвований</t>
  </si>
  <si>
    <t>17.</t>
  </si>
  <si>
    <t xml:space="preserve">Увеличение стоимости материальных запасов, всего </t>
  </si>
  <si>
    <t>в т.ч. увеличение стоимости лекарственных препаратов и материалов, применяемых в медицинских целях</t>
  </si>
  <si>
    <t>в т.ч. увеличение стоимости продуктов питания</t>
  </si>
  <si>
    <t>в т.ч. увеличение стоимости строительных материалов</t>
  </si>
  <si>
    <t>в .ч. увеличение стоимости мягкого инвентаря</t>
  </si>
  <si>
    <t>в т.ч. увеличение стоимости прочих материальных запасов</t>
  </si>
  <si>
    <t>в т.ч. увеличение стоимости материальных запасов для целей капитальных вложений</t>
  </si>
  <si>
    <t>из них за счет средств от реализации ТМЦ</t>
  </si>
  <si>
    <t>в т.ч. увеличение стоимости прочих материальных запасов однократного применения</t>
  </si>
  <si>
    <t>Всего расходы</t>
  </si>
  <si>
    <t>* Расшифровка составляется только на первый финансовый год</t>
  </si>
  <si>
    <t>** При необходимости добавить нужные строки расшифровки и изменить формулы</t>
  </si>
  <si>
    <t xml:space="preserve">*** Расшифровку в электронном виде вместе с обоснованиями по всем статьям, в том числе и по статьям доходов (сканкопии с подписями </t>
  </si>
  <si>
    <t>и печатями) представить в бухгалтерию Управления образования (каб.22) в сроки, указанные в приказе - первооначальные и окончательные</t>
  </si>
  <si>
    <t xml:space="preserve">_________________ </t>
  </si>
  <si>
    <t>м.п.</t>
  </si>
  <si>
    <t>Ответственный исполнитель _____________________</t>
  </si>
  <si>
    <t>Калина В.М.</t>
  </si>
  <si>
    <t>тел.</t>
  </si>
  <si>
    <t>на финансовый 2023 год  по состоянию на 01.01.2023 года</t>
  </si>
  <si>
    <t>МКУ "Отдел образования Железнодорожного Района города Ростова-на-Дону"</t>
  </si>
  <si>
    <t>муниципальное казенное учреждение "Отдел образования Железнодорожного района города Ростова-на-Дону"</t>
  </si>
  <si>
    <t>603X26660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</si>
</sst>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6" fillId="0" borderId="0"/>
    <xf numFmtId="0" fontId="19" fillId="0" borderId="0"/>
    <xf numFmtId="0" fontId="1" fillId="0" borderId="0"/>
    <xf numFmtId="0" fontId="19" fillId="0" borderId="0"/>
    <xf numFmtId="0" fontId="18" fillId="0" borderId="0"/>
  </cellStyleXfs>
  <cellXfs count="313">
    <xf numFmtId="0" fontId="0" fillId="0" borderId="0" xfId="0"/>
    <xf numFmtId="0" fontId="2" fillId="0" borderId="0" xfId="0" applyFont="1" applyBorder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justify" vertical="center" wrapText="1"/>
    </xf>
    <xf numFmtId="0" fontId="7" fillId="0" borderId="8" xfId="0" applyFont="1" applyBorder="1" applyAlignment="1" applyProtection="1">
      <alignment vertical="center" wrapText="1"/>
    </xf>
    <xf numFmtId="0" fontId="0" fillId="2" borderId="0" xfId="0" applyFill="1"/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ill="1"/>
    <xf numFmtId="0" fontId="2" fillId="3" borderId="0" xfId="0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vertical="top"/>
    </xf>
    <xf numFmtId="49" fontId="2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 wrapText="1"/>
    </xf>
    <xf numFmtId="0" fontId="2" fillId="3" borderId="0" xfId="0" applyFont="1" applyFill="1" applyBorder="1" applyAlignment="1" applyProtection="1">
      <alignment horizontal="left" wrapText="1"/>
    </xf>
    <xf numFmtId="49" fontId="2" fillId="3" borderId="0" xfId="0" applyNumberFormat="1" applyFont="1" applyFill="1" applyBorder="1" applyAlignment="1" applyProtection="1">
      <alignment vertical="center"/>
    </xf>
    <xf numFmtId="2" fontId="7" fillId="3" borderId="8" xfId="0" applyNumberFormat="1" applyFont="1" applyFill="1" applyBorder="1" applyAlignment="1" applyProtection="1">
      <alignment horizontal="right" vertical="center" wrapText="1"/>
    </xf>
    <xf numFmtId="2" fontId="11" fillId="3" borderId="8" xfId="0" applyNumberFormat="1" applyFont="1" applyFill="1" applyBorder="1" applyAlignment="1" applyProtection="1">
      <alignment horizontal="right" vertical="center" wrapText="1"/>
    </xf>
    <xf numFmtId="0" fontId="20" fillId="0" borderId="0" xfId="2" applyFont="1" applyAlignment="1">
      <alignment wrapText="1"/>
    </xf>
    <xf numFmtId="0" fontId="21" fillId="0" borderId="0" xfId="2" applyFont="1" applyAlignment="1" applyProtection="1">
      <alignment wrapText="1"/>
      <protection locked="0"/>
    </xf>
    <xf numFmtId="0" fontId="19" fillId="0" borderId="0" xfId="2"/>
    <xf numFmtId="0" fontId="21" fillId="0" borderId="0" xfId="2" applyFont="1" applyAlignment="1" applyProtection="1">
      <alignment vertical="top" wrapText="1"/>
      <protection locked="0"/>
    </xf>
    <xf numFmtId="0" fontId="21" fillId="0" borderId="0" xfId="2" applyFont="1" applyBorder="1" applyAlignment="1" applyProtection="1">
      <alignment wrapText="1"/>
      <protection locked="0"/>
    </xf>
    <xf numFmtId="0" fontId="19" fillId="0" borderId="0" xfId="2" applyAlignment="1">
      <alignment wrapText="1"/>
    </xf>
    <xf numFmtId="3" fontId="21" fillId="0" borderId="0" xfId="2" applyNumberFormat="1" applyFont="1" applyAlignment="1" applyProtection="1">
      <alignment wrapText="1"/>
      <protection locked="0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22" fillId="0" borderId="0" xfId="2" applyFont="1" applyAlignment="1">
      <alignment wrapText="1"/>
    </xf>
    <xf numFmtId="4" fontId="20" fillId="0" borderId="0" xfId="2" applyNumberFormat="1" applyFont="1" applyAlignment="1">
      <alignment horizontal="center" wrapText="1"/>
    </xf>
    <xf numFmtId="4" fontId="20" fillId="0" borderId="0" xfId="2" applyNumberFormat="1" applyFont="1" applyAlignment="1">
      <alignment horizontal="right" wrapText="1"/>
    </xf>
    <xf numFmtId="0" fontId="22" fillId="0" borderId="0" xfId="2" applyFont="1" applyBorder="1" applyAlignment="1">
      <alignment wrapText="1"/>
    </xf>
    <xf numFmtId="0" fontId="24" fillId="0" borderId="0" xfId="2" applyFont="1" applyAlignment="1">
      <alignment horizontal="center" wrapText="1"/>
    </xf>
    <xf numFmtId="0" fontId="26" fillId="0" borderId="0" xfId="2" applyFont="1" applyBorder="1" applyAlignment="1">
      <alignment wrapText="1"/>
    </xf>
    <xf numFmtId="0" fontId="24" fillId="0" borderId="0" xfId="2" applyFont="1" applyBorder="1" applyAlignment="1">
      <alignment horizontal="center" wrapText="1"/>
    </xf>
    <xf numFmtId="0" fontId="21" fillId="0" borderId="0" xfId="2" applyFont="1" applyAlignment="1">
      <alignment wrapText="1"/>
    </xf>
    <xf numFmtId="49" fontId="24" fillId="5" borderId="8" xfId="2" applyNumberFormat="1" applyFont="1" applyFill="1" applyBorder="1" applyAlignment="1">
      <alignment wrapText="1"/>
    </xf>
    <xf numFmtId="4" fontId="24" fillId="5" borderId="8" xfId="2" applyNumberFormat="1" applyFont="1" applyFill="1" applyBorder="1" applyAlignment="1">
      <alignment horizontal="center" wrapText="1"/>
    </xf>
    <xf numFmtId="4" fontId="24" fillId="5" borderId="8" xfId="2" applyNumberFormat="1" applyFont="1" applyFill="1" applyBorder="1" applyAlignment="1">
      <alignment horizontal="right" wrapText="1"/>
    </xf>
    <xf numFmtId="0" fontId="27" fillId="0" borderId="0" xfId="2" applyFont="1" applyAlignment="1">
      <alignment wrapText="1"/>
    </xf>
    <xf numFmtId="49" fontId="20" fillId="6" borderId="8" xfId="2" applyNumberFormat="1" applyFont="1" applyFill="1" applyBorder="1" applyAlignment="1">
      <alignment wrapText="1"/>
    </xf>
    <xf numFmtId="4" fontId="24" fillId="6" borderId="8" xfId="2" applyNumberFormat="1" applyFont="1" applyFill="1" applyBorder="1" applyAlignment="1">
      <alignment horizontal="center" wrapText="1"/>
    </xf>
    <xf numFmtId="4" fontId="24" fillId="6" borderId="8" xfId="2" applyNumberFormat="1" applyFont="1" applyFill="1" applyBorder="1" applyAlignment="1">
      <alignment wrapText="1"/>
    </xf>
    <xf numFmtId="49" fontId="24" fillId="0" borderId="8" xfId="2" applyNumberFormat="1" applyFont="1" applyFill="1" applyBorder="1" applyAlignment="1">
      <alignment horizontal="center" wrapText="1"/>
    </xf>
    <xf numFmtId="49" fontId="24" fillId="0" borderId="8" xfId="2" applyNumberFormat="1" applyFont="1" applyFill="1" applyBorder="1" applyAlignment="1">
      <alignment wrapText="1"/>
    </xf>
    <xf numFmtId="49" fontId="20" fillId="0" borderId="8" xfId="2" applyNumberFormat="1" applyFont="1" applyFill="1" applyBorder="1" applyAlignment="1">
      <alignment wrapText="1"/>
    </xf>
    <xf numFmtId="4" fontId="24" fillId="0" borderId="8" xfId="2" applyNumberFormat="1" applyFont="1" applyFill="1" applyBorder="1" applyAlignment="1">
      <alignment horizontal="center" wrapText="1"/>
    </xf>
    <xf numFmtId="4" fontId="24" fillId="0" borderId="8" xfId="2" applyNumberFormat="1" applyFont="1" applyFill="1" applyBorder="1" applyAlignment="1">
      <alignment wrapText="1"/>
    </xf>
    <xf numFmtId="49" fontId="20" fillId="0" borderId="8" xfId="2" applyNumberFormat="1" applyFont="1" applyFill="1" applyBorder="1" applyAlignment="1">
      <alignment horizontal="center" wrapText="1"/>
    </xf>
    <xf numFmtId="4" fontId="20" fillId="0" borderId="8" xfId="2" applyNumberFormat="1" applyFont="1" applyFill="1" applyBorder="1" applyAlignment="1">
      <alignment horizontal="right" wrapText="1"/>
    </xf>
    <xf numFmtId="49" fontId="24" fillId="0" borderId="8" xfId="2" applyNumberFormat="1" applyFont="1" applyBorder="1" applyAlignment="1">
      <alignment horizontal="center" vertical="center" wrapText="1"/>
    </xf>
    <xf numFmtId="49" fontId="24" fillId="0" borderId="8" xfId="2" applyNumberFormat="1" applyFont="1" applyFill="1" applyBorder="1" applyAlignment="1">
      <alignment horizontal="center" vertical="center" wrapText="1"/>
    </xf>
    <xf numFmtId="49" fontId="20" fillId="3" borderId="8" xfId="2" applyNumberFormat="1" applyFont="1" applyFill="1" applyBorder="1" applyAlignment="1">
      <alignment wrapText="1"/>
    </xf>
    <xf numFmtId="4" fontId="24" fillId="3" borderId="8" xfId="2" applyNumberFormat="1" applyFont="1" applyFill="1" applyBorder="1" applyAlignment="1">
      <alignment horizontal="center" wrapText="1"/>
    </xf>
    <xf numFmtId="4" fontId="24" fillId="3" borderId="8" xfId="2" applyNumberFormat="1" applyFont="1" applyFill="1" applyBorder="1" applyAlignment="1">
      <alignment wrapText="1"/>
    </xf>
    <xf numFmtId="0" fontId="21" fillId="3" borderId="0" xfId="2" applyFont="1" applyFill="1" applyAlignment="1">
      <alignment wrapText="1"/>
    </xf>
    <xf numFmtId="49" fontId="24" fillId="3" borderId="8" xfId="2" applyNumberFormat="1" applyFont="1" applyFill="1" applyBorder="1" applyAlignment="1">
      <alignment horizontal="center" wrapText="1"/>
    </xf>
    <xf numFmtId="0" fontId="27" fillId="3" borderId="0" xfId="2" applyFont="1" applyFill="1" applyAlignment="1">
      <alignment wrapText="1"/>
    </xf>
    <xf numFmtId="49" fontId="20" fillId="0" borderId="8" xfId="2" applyNumberFormat="1" applyFont="1" applyBorder="1" applyAlignment="1">
      <alignment horizontal="center" vertical="center" wrapText="1"/>
    </xf>
    <xf numFmtId="49" fontId="20" fillId="3" borderId="8" xfId="2" applyNumberFormat="1" applyFont="1" applyFill="1" applyBorder="1" applyAlignment="1">
      <alignment horizontal="center" wrapText="1"/>
    </xf>
    <xf numFmtId="4" fontId="20" fillId="3" borderId="8" xfId="2" applyNumberFormat="1" applyFont="1" applyFill="1" applyBorder="1" applyAlignment="1">
      <alignment horizontal="center" wrapText="1"/>
    </xf>
    <xf numFmtId="4" fontId="20" fillId="3" borderId="8" xfId="2" applyNumberFormat="1" applyFont="1" applyFill="1" applyBorder="1" applyAlignment="1">
      <alignment horizontal="right" wrapText="1"/>
    </xf>
    <xf numFmtId="49" fontId="24" fillId="3" borderId="8" xfId="2" applyNumberFormat="1" applyFont="1" applyFill="1" applyBorder="1" applyAlignment="1">
      <alignment horizontal="center" vertical="center" wrapText="1"/>
    </xf>
    <xf numFmtId="49" fontId="20" fillId="3" borderId="8" xfId="2" applyNumberFormat="1" applyFont="1" applyFill="1" applyBorder="1" applyAlignment="1">
      <alignment horizontal="center" vertical="center" wrapText="1"/>
    </xf>
    <xf numFmtId="4" fontId="24" fillId="3" borderId="8" xfId="2" applyNumberFormat="1" applyFont="1" applyFill="1" applyBorder="1" applyAlignment="1">
      <alignment horizontal="right" wrapText="1"/>
    </xf>
    <xf numFmtId="49" fontId="20" fillId="6" borderId="8" xfId="2" applyNumberFormat="1" applyFont="1" applyFill="1" applyBorder="1" applyAlignment="1">
      <alignment horizontal="center" wrapText="1"/>
    </xf>
    <xf numFmtId="49" fontId="20" fillId="0" borderId="8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4" fontId="24" fillId="2" borderId="8" xfId="2" applyNumberFormat="1" applyFont="1" applyFill="1" applyBorder="1" applyAlignment="1">
      <alignment horizontal="center" wrapText="1"/>
    </xf>
    <xf numFmtId="4" fontId="20" fillId="2" borderId="8" xfId="2" applyNumberFormat="1" applyFont="1" applyFill="1" applyBorder="1" applyAlignment="1">
      <alignment horizontal="right" wrapText="1"/>
    </xf>
    <xf numFmtId="4" fontId="24" fillId="2" borderId="8" xfId="2" applyNumberFormat="1" applyFont="1" applyFill="1" applyBorder="1" applyAlignment="1">
      <alignment horizontal="right" wrapText="1"/>
    </xf>
    <xf numFmtId="4" fontId="20" fillId="3" borderId="8" xfId="2" applyNumberFormat="1" applyFont="1" applyFill="1" applyBorder="1" applyAlignment="1">
      <alignment wrapText="1"/>
    </xf>
    <xf numFmtId="49" fontId="11" fillId="0" borderId="8" xfId="2" applyNumberFormat="1" applyFont="1" applyBorder="1" applyAlignment="1">
      <alignment horizontal="center" wrapText="1"/>
    </xf>
    <xf numFmtId="4" fontId="11" fillId="0" borderId="8" xfId="2" applyNumberFormat="1" applyFont="1" applyBorder="1" applyAlignment="1">
      <alignment horizontal="center" wrapText="1"/>
    </xf>
    <xf numFmtId="4" fontId="11" fillId="0" borderId="8" xfId="2" applyNumberFormat="1" applyFont="1" applyBorder="1" applyAlignment="1">
      <alignment horizontal="right" wrapText="1"/>
    </xf>
    <xf numFmtId="0" fontId="8" fillId="0" borderId="0" xfId="2" applyFont="1" applyAlignment="1">
      <alignment wrapText="1"/>
    </xf>
    <xf numFmtId="4" fontId="11" fillId="3" borderId="8" xfId="2" applyNumberFormat="1" applyFont="1" applyFill="1" applyBorder="1" applyAlignment="1">
      <alignment horizontal="center" wrapText="1"/>
    </xf>
    <xf numFmtId="4" fontId="11" fillId="3" borderId="8" xfId="2" applyNumberFormat="1" applyFont="1" applyFill="1" applyBorder="1" applyAlignment="1">
      <alignment horizontal="right" wrapText="1"/>
    </xf>
    <xf numFmtId="49" fontId="11" fillId="3" borderId="8" xfId="2" applyNumberFormat="1" applyFont="1" applyFill="1" applyBorder="1" applyAlignment="1">
      <alignment horizontal="center" wrapText="1"/>
    </xf>
    <xf numFmtId="0" fontId="11" fillId="0" borderId="0" xfId="2" applyFont="1" applyBorder="1" applyAlignment="1"/>
    <xf numFmtId="49" fontId="11" fillId="0" borderId="0" xfId="2" applyNumberFormat="1" applyFont="1" applyAlignment="1">
      <alignment horizontal="center" wrapText="1"/>
    </xf>
    <xf numFmtId="4" fontId="11" fillId="0" borderId="0" xfId="2" applyNumberFormat="1" applyFont="1" applyAlignment="1">
      <alignment horizontal="center" wrapText="1"/>
    </xf>
    <xf numFmtId="4" fontId="11" fillId="0" borderId="0" xfId="2" applyNumberFormat="1" applyFont="1" applyAlignment="1">
      <alignment horizontal="right" wrapText="1"/>
    </xf>
    <xf numFmtId="0" fontId="11" fillId="0" borderId="0" xfId="2" applyFont="1" applyAlignment="1">
      <alignment wrapText="1"/>
    </xf>
    <xf numFmtId="49" fontId="11" fillId="0" borderId="1" xfId="2" applyNumberFormat="1" applyFont="1" applyBorder="1" applyAlignment="1">
      <alignment horizontal="center" wrapText="1"/>
    </xf>
    <xf numFmtId="49" fontId="11" fillId="0" borderId="0" xfId="2" applyNumberFormat="1" applyFont="1" applyBorder="1" applyAlignment="1">
      <alignment horizontal="center" wrapText="1"/>
    </xf>
    <xf numFmtId="4" fontId="11" fillId="0" borderId="0" xfId="2" applyNumberFormat="1" applyFont="1" applyBorder="1" applyAlignment="1">
      <alignment horizontal="center" wrapText="1"/>
    </xf>
    <xf numFmtId="4" fontId="11" fillId="0" borderId="0" xfId="2" applyNumberFormat="1" applyFont="1" applyBorder="1" applyAlignment="1">
      <alignment horizontal="right" wrapText="1"/>
    </xf>
    <xf numFmtId="0" fontId="11" fillId="0" borderId="0" xfId="2" applyFont="1" applyAlignment="1">
      <alignment horizontal="left" wrapText="1"/>
    </xf>
    <xf numFmtId="0" fontId="25" fillId="0" borderId="0" xfId="2" applyFont="1" applyAlignment="1">
      <alignment horizontal="center" wrapText="1"/>
    </xf>
    <xf numFmtId="49" fontId="11" fillId="0" borderId="0" xfId="2" applyNumberFormat="1" applyFont="1" applyBorder="1" applyAlignment="1">
      <alignment wrapText="1"/>
    </xf>
    <xf numFmtId="4" fontId="11" fillId="0" borderId="13" xfId="2" applyNumberFormat="1" applyFont="1" applyBorder="1" applyAlignment="1">
      <alignment horizontal="right" wrapText="1"/>
    </xf>
    <xf numFmtId="0" fontId="18" fillId="0" borderId="0" xfId="5"/>
    <xf numFmtId="2" fontId="11" fillId="0" borderId="8" xfId="5" applyNumberFormat="1" applyFont="1" applyBorder="1" applyAlignment="1" applyProtection="1">
      <alignment horizontal="right" vertical="top" wrapText="1"/>
    </xf>
    <xf numFmtId="49" fontId="11" fillId="0" borderId="8" xfId="5" applyNumberFormat="1" applyFont="1" applyBorder="1" applyAlignment="1" applyProtection="1">
      <alignment horizontal="center" vertical="top" wrapText="1"/>
    </xf>
    <xf numFmtId="49" fontId="11" fillId="0" borderId="8" xfId="5" applyNumberFormat="1" applyFont="1" applyBorder="1" applyAlignment="1" applyProtection="1">
      <alignment horizontal="left" vertical="top" wrapText="1"/>
    </xf>
    <xf numFmtId="2" fontId="25" fillId="0" borderId="8" xfId="5" applyNumberFormat="1" applyFont="1" applyBorder="1" applyAlignment="1" applyProtection="1">
      <alignment horizontal="right" vertical="top" wrapText="1"/>
    </xf>
    <xf numFmtId="49" fontId="25" fillId="0" borderId="8" xfId="5" applyNumberFormat="1" applyFont="1" applyBorder="1" applyAlignment="1" applyProtection="1">
      <alignment horizontal="center" vertical="top" wrapText="1"/>
    </xf>
    <xf numFmtId="49" fontId="25" fillId="0" borderId="8" xfId="5" applyNumberFormat="1" applyFont="1" applyBorder="1" applyAlignment="1" applyProtection="1">
      <alignment horizontal="left" vertical="top" wrapText="1"/>
    </xf>
    <xf numFmtId="0" fontId="11" fillId="0" borderId="8" xfId="5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/>
    <xf numFmtId="0" fontId="12" fillId="0" borderId="0" xfId="5" applyFont="1" applyBorder="1" applyAlignment="1" applyProtection="1"/>
    <xf numFmtId="0" fontId="11" fillId="0" borderId="0" xfId="5" applyFont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0" fontId="11" fillId="3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left" vertical="top" wrapText="1"/>
    </xf>
    <xf numFmtId="49" fontId="11" fillId="3" borderId="8" xfId="0" applyNumberFormat="1" applyFont="1" applyFill="1" applyBorder="1" applyAlignment="1" applyProtection="1">
      <alignment horizontal="center" vertical="center" wrapText="1"/>
    </xf>
    <xf numFmtId="2" fontId="7" fillId="3" borderId="8" xfId="0" applyNumberFormat="1" applyFont="1" applyFill="1" applyBorder="1" applyAlignment="1" applyProtection="1">
      <alignment horizontal="center" vertical="center" wrapText="1"/>
    </xf>
    <xf numFmtId="4" fontId="7" fillId="3" borderId="8" xfId="0" applyNumberFormat="1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/>
    <xf numFmtId="0" fontId="7" fillId="3" borderId="8" xfId="0" applyFont="1" applyFill="1" applyBorder="1" applyAlignment="1" applyProtection="1">
      <alignment vertical="center" wrapText="1"/>
    </xf>
    <xf numFmtId="49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2" fontId="7" fillId="3" borderId="0" xfId="0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 applyProtection="1">
      <alignment horizontal="justify" vertical="center" wrapText="1"/>
    </xf>
    <xf numFmtId="49" fontId="7" fillId="3" borderId="0" xfId="0" applyNumberFormat="1" applyFont="1" applyFill="1" applyBorder="1" applyAlignment="1" applyProtection="1">
      <alignment horizontal="justify" vertical="center" wrapText="1"/>
    </xf>
    <xf numFmtId="2" fontId="7" fillId="3" borderId="0" xfId="0" applyNumberFormat="1" applyFont="1" applyFill="1" applyBorder="1" applyAlignment="1" applyProtection="1">
      <alignment horizontal="justify" vertical="center" wrapText="1"/>
    </xf>
    <xf numFmtId="0" fontId="32" fillId="0" borderId="0" xfId="2" applyFont="1"/>
    <xf numFmtId="0" fontId="33" fillId="0" borderId="0" xfId="2" applyFont="1"/>
    <xf numFmtId="49" fontId="33" fillId="0" borderId="0" xfId="2" applyNumberFormat="1" applyFont="1"/>
    <xf numFmtId="0" fontId="32" fillId="0" borderId="0" xfId="2" applyFont="1" applyAlignment="1">
      <alignment wrapText="1"/>
    </xf>
    <xf numFmtId="49" fontId="32" fillId="0" borderId="0" xfId="2" applyNumberFormat="1" applyFont="1" applyAlignment="1">
      <alignment wrapText="1"/>
    </xf>
    <xf numFmtId="0" fontId="8" fillId="0" borderId="0" xfId="2" applyFont="1"/>
    <xf numFmtId="0" fontId="8" fillId="0" borderId="0" xfId="2" applyFont="1" applyAlignment="1">
      <alignment horizontal="right" wrapText="1"/>
    </xf>
    <xf numFmtId="0" fontId="34" fillId="0" borderId="0" xfId="2" applyFont="1" applyAlignment="1"/>
    <xf numFmtId="0" fontId="11" fillId="0" borderId="0" xfId="2" applyFont="1"/>
    <xf numFmtId="0" fontId="21" fillId="0" borderId="0" xfId="2" applyFont="1"/>
    <xf numFmtId="0" fontId="27" fillId="0" borderId="0" xfId="2" applyFont="1"/>
    <xf numFmtId="0" fontId="36" fillId="0" borderId="0" xfId="2" applyFont="1"/>
    <xf numFmtId="0" fontId="27" fillId="0" borderId="8" xfId="2" applyFont="1" applyBorder="1"/>
    <xf numFmtId="0" fontId="27" fillId="0" borderId="8" xfId="2" applyFont="1" applyBorder="1" applyAlignment="1">
      <alignment wrapText="1"/>
    </xf>
    <xf numFmtId="4" fontId="27" fillId="0" borderId="8" xfId="2" applyNumberFormat="1" applyFont="1" applyBorder="1" applyAlignment="1">
      <alignment wrapText="1"/>
    </xf>
    <xf numFmtId="4" fontId="27" fillId="0" borderId="8" xfId="2" applyNumberFormat="1" applyFont="1" applyBorder="1"/>
    <xf numFmtId="0" fontId="21" fillId="0" borderId="8" xfId="2" applyFont="1" applyBorder="1"/>
    <xf numFmtId="0" fontId="35" fillId="0" borderId="8" xfId="2" applyFont="1" applyBorder="1"/>
    <xf numFmtId="4" fontId="21" fillId="0" borderId="8" xfId="2" applyNumberFormat="1" applyFont="1" applyBorder="1"/>
    <xf numFmtId="0" fontId="9" fillId="0" borderId="0" xfId="2" applyFont="1" applyAlignment="1">
      <alignment wrapText="1"/>
    </xf>
    <xf numFmtId="14" fontId="11" fillId="0" borderId="0" xfId="2" applyNumberFormat="1" applyFont="1"/>
    <xf numFmtId="0" fontId="9" fillId="0" borderId="8" xfId="2" applyFont="1" applyBorder="1" applyAlignment="1">
      <alignment wrapText="1"/>
    </xf>
    <xf numFmtId="0" fontId="9" fillId="0" borderId="8" xfId="2" applyFont="1" applyBorder="1" applyAlignment="1"/>
    <xf numFmtId="0" fontId="36" fillId="0" borderId="8" xfId="2" applyFont="1" applyBorder="1"/>
    <xf numFmtId="0" fontId="8" fillId="0" borderId="8" xfId="2" applyFont="1" applyBorder="1" applyAlignment="1">
      <alignment wrapText="1"/>
    </xf>
    <xf numFmtId="0" fontId="36" fillId="0" borderId="8" xfId="2" applyFont="1" applyBorder="1" applyAlignment="1">
      <alignment wrapText="1"/>
    </xf>
    <xf numFmtId="4" fontId="36" fillId="0" borderId="8" xfId="2" applyNumberFormat="1" applyFont="1" applyBorder="1"/>
    <xf numFmtId="0" fontId="35" fillId="0" borderId="8" xfId="2" applyFont="1" applyBorder="1" applyAlignment="1">
      <alignment wrapText="1"/>
    </xf>
    <xf numFmtId="4" fontId="35" fillId="0" borderId="8" xfId="2" applyNumberFormat="1" applyFont="1" applyBorder="1"/>
    <xf numFmtId="0" fontId="35" fillId="0" borderId="0" xfId="2" applyFont="1" applyFill="1" applyBorder="1"/>
    <xf numFmtId="0" fontId="10" fillId="0" borderId="0" xfId="2" applyFont="1"/>
    <xf numFmtId="4" fontId="11" fillId="0" borderId="8" xfId="5" applyNumberFormat="1" applyFont="1" applyBorder="1" applyAlignment="1" applyProtection="1">
      <alignment horizontal="right" vertical="top" wrapText="1"/>
    </xf>
    <xf numFmtId="4" fontId="17" fillId="4" borderId="8" xfId="1" applyNumberFormat="1" applyFont="1" applyFill="1" applyBorder="1" applyAlignment="1">
      <alignment horizontal="right" vertical="top"/>
    </xf>
    <xf numFmtId="4" fontId="16" fillId="3" borderId="8" xfId="1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 applyProtection="1">
      <alignment horizontal="left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top"/>
    </xf>
    <xf numFmtId="49" fontId="2" fillId="3" borderId="2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center"/>
    </xf>
    <xf numFmtId="49" fontId="12" fillId="3" borderId="1" xfId="0" applyNumberFormat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49" fontId="10" fillId="3" borderId="2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49" fontId="2" fillId="3" borderId="2" xfId="0" applyNumberFormat="1" applyFont="1" applyFill="1" applyBorder="1" applyAlignment="1" applyProtection="1">
      <alignment horizontal="center" wrapText="1"/>
    </xf>
    <xf numFmtId="49" fontId="2" fillId="3" borderId="3" xfId="0" applyNumberFormat="1" applyFont="1" applyFill="1" applyBorder="1" applyAlignment="1" applyProtection="1">
      <alignment horizontal="center" wrapText="1"/>
    </xf>
    <xf numFmtId="49" fontId="2" fillId="3" borderId="4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Alignment="1">
      <alignment horizontal="left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right"/>
    </xf>
    <xf numFmtId="4" fontId="6" fillId="3" borderId="0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1" fillId="0" borderId="9" xfId="5" applyFont="1" applyBorder="1" applyAlignment="1" applyProtection="1">
      <alignment horizontal="center" vertical="top" wrapText="1"/>
    </xf>
    <xf numFmtId="0" fontId="11" fillId="0" borderId="11" xfId="5" applyFont="1" applyBorder="1" applyAlignment="1" applyProtection="1">
      <alignment horizontal="center" vertical="top" wrapText="1"/>
    </xf>
    <xf numFmtId="0" fontId="11" fillId="0" borderId="2" xfId="5" applyFont="1" applyBorder="1" applyAlignment="1" applyProtection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</xf>
    <xf numFmtId="0" fontId="11" fillId="0" borderId="4" xfId="5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top" wrapText="1"/>
    </xf>
    <xf numFmtId="0" fontId="11" fillId="0" borderId="4" xfId="5" applyFont="1" applyBorder="1" applyAlignment="1" applyProtection="1">
      <alignment horizontal="center" vertical="top" wrapText="1"/>
    </xf>
    <xf numFmtId="0" fontId="11" fillId="0" borderId="10" xfId="5" applyFont="1" applyBorder="1" applyAlignment="1" applyProtection="1">
      <alignment horizontal="center" vertical="top" wrapText="1"/>
    </xf>
    <xf numFmtId="0" fontId="12" fillId="0" borderId="0" xfId="5" applyFont="1" applyBorder="1" applyAlignment="1" applyProtection="1">
      <alignment horizontal="center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6" fillId="0" borderId="3" xfId="5" applyFont="1" applyBorder="1" applyAlignment="1" applyProtection="1">
      <alignment horizontal="center" vertical="center" wrapText="1"/>
    </xf>
    <xf numFmtId="0" fontId="6" fillId="0" borderId="4" xfId="5" applyFont="1" applyBorder="1" applyAlignment="1" applyProtection="1">
      <alignment horizontal="center" vertical="center" wrapText="1"/>
    </xf>
    <xf numFmtId="49" fontId="6" fillId="0" borderId="2" xfId="5" applyNumberFormat="1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4" fillId="0" borderId="0" xfId="3" applyFont="1" applyBorder="1" applyAlignment="1">
      <alignment horizontal="center" wrapText="1"/>
    </xf>
    <xf numFmtId="0" fontId="14" fillId="0" borderId="0" xfId="3" applyFont="1" applyBorder="1" applyAlignment="1">
      <alignment horizontal="center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4" fontId="20" fillId="0" borderId="8" xfId="2" applyNumberFormat="1" applyFont="1" applyBorder="1" applyAlignment="1">
      <alignment horizontal="center" vertical="center" wrapText="1"/>
    </xf>
    <xf numFmtId="0" fontId="24" fillId="5" borderId="8" xfId="2" applyFont="1" applyFill="1" applyBorder="1" applyAlignment="1">
      <alignment horizontal="left" wrapText="1"/>
    </xf>
    <xf numFmtId="0" fontId="20" fillId="6" borderId="8" xfId="2" applyFont="1" applyFill="1" applyBorder="1" applyAlignment="1">
      <alignment horizontal="left" wrapText="1"/>
    </xf>
    <xf numFmtId="0" fontId="20" fillId="0" borderId="2" xfId="2" applyFont="1" applyFill="1" applyBorder="1" applyAlignment="1">
      <alignment horizontal="center" wrapText="1"/>
    </xf>
    <xf numFmtId="0" fontId="20" fillId="0" borderId="4" xfId="2" applyFont="1" applyFill="1" applyBorder="1" applyAlignment="1">
      <alignment horizontal="center" wrapText="1"/>
    </xf>
    <xf numFmtId="0" fontId="28" fillId="0" borderId="8" xfId="2" applyFont="1" applyBorder="1" applyAlignment="1">
      <alignment horizontal="left" wrapText="1"/>
    </xf>
    <xf numFmtId="0" fontId="23" fillId="0" borderId="0" xfId="2" applyFont="1" applyAlignment="1">
      <alignment horizontal="center" wrapText="1"/>
    </xf>
    <xf numFmtId="0" fontId="25" fillId="0" borderId="1" xfId="2" applyFont="1" applyBorder="1" applyAlignment="1">
      <alignment horizontal="center" wrapText="1"/>
    </xf>
    <xf numFmtId="0" fontId="24" fillId="0" borderId="0" xfId="2" applyFont="1" applyBorder="1" applyAlignment="1">
      <alignment horizont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4" fontId="20" fillId="0" borderId="8" xfId="2" applyNumberFormat="1" applyFont="1" applyBorder="1" applyAlignment="1">
      <alignment horizontal="center" wrapText="1"/>
    </xf>
    <xf numFmtId="49" fontId="30" fillId="0" borderId="8" xfId="4" applyNumberFormat="1" applyFont="1" applyBorder="1" applyAlignment="1">
      <alignment horizontal="left" vertical="center" wrapText="1"/>
    </xf>
    <xf numFmtId="49" fontId="15" fillId="0" borderId="8" xfId="4" applyNumberFormat="1" applyFont="1" applyBorder="1" applyAlignment="1">
      <alignment horizontal="left" vertical="center" wrapText="1"/>
    </xf>
    <xf numFmtId="0" fontId="24" fillId="0" borderId="8" xfId="2" applyFont="1" applyFill="1" applyBorder="1" applyAlignment="1">
      <alignment horizontal="center" wrapText="1"/>
    </xf>
    <xf numFmtId="0" fontId="29" fillId="0" borderId="8" xfId="2" applyFont="1" applyBorder="1" applyAlignment="1">
      <alignment horizontal="left" wrapText="1"/>
    </xf>
    <xf numFmtId="49" fontId="30" fillId="0" borderId="2" xfId="4" applyNumberFormat="1" applyFont="1" applyFill="1" applyBorder="1" applyAlignment="1">
      <alignment horizontal="left" vertical="center" wrapText="1" shrinkToFit="1"/>
    </xf>
    <xf numFmtId="49" fontId="30" fillId="0" borderId="4" xfId="4" applyNumberFormat="1" applyFont="1" applyFill="1" applyBorder="1" applyAlignment="1">
      <alignment horizontal="left" vertical="center" wrapText="1" shrinkToFit="1"/>
    </xf>
    <xf numFmtId="49" fontId="15" fillId="0" borderId="2" xfId="4" applyNumberFormat="1" applyFont="1" applyFill="1" applyBorder="1" applyAlignment="1">
      <alignment horizontal="left" vertical="center" wrapText="1" shrinkToFit="1"/>
    </xf>
    <xf numFmtId="49" fontId="15" fillId="0" borderId="4" xfId="4" applyNumberFormat="1" applyFont="1" applyFill="1" applyBorder="1" applyAlignment="1">
      <alignment horizontal="left" vertical="center" wrapText="1" shrinkToFit="1"/>
    </xf>
    <xf numFmtId="49" fontId="15" fillId="0" borderId="8" xfId="4" applyNumberFormat="1" applyFont="1" applyBorder="1" applyAlignment="1">
      <alignment horizontal="left" vertical="center" wrapText="1" shrinkToFit="1"/>
    </xf>
    <xf numFmtId="49" fontId="30" fillId="0" borderId="8" xfId="4" applyNumberFormat="1" applyFont="1" applyBorder="1" applyAlignment="1">
      <alignment horizontal="left" vertical="center" wrapText="1" shrinkToFit="1"/>
    </xf>
    <xf numFmtId="0" fontId="31" fillId="0" borderId="8" xfId="2" applyFont="1" applyFill="1" applyBorder="1" applyAlignment="1">
      <alignment horizontal="center" wrapText="1"/>
    </xf>
    <xf numFmtId="0" fontId="29" fillId="0" borderId="8" xfId="2" applyFont="1" applyBorder="1" applyAlignment="1">
      <alignment horizontal="left" wrapText="1" shrinkToFit="1"/>
    </xf>
    <xf numFmtId="0" fontId="28" fillId="0" borderId="8" xfId="2" applyFont="1" applyBorder="1" applyAlignment="1">
      <alignment horizontal="left" wrapText="1" shrinkToFit="1"/>
    </xf>
    <xf numFmtId="49" fontId="15" fillId="0" borderId="2" xfId="4" applyNumberFormat="1" applyFont="1" applyBorder="1" applyAlignment="1">
      <alignment horizontal="center" vertical="center" wrapText="1"/>
    </xf>
    <xf numFmtId="49" fontId="15" fillId="0" borderId="4" xfId="4" applyNumberFormat="1" applyFont="1" applyBorder="1" applyAlignment="1">
      <alignment horizontal="center" vertical="center" wrapText="1"/>
    </xf>
    <xf numFmtId="49" fontId="30" fillId="0" borderId="2" xfId="4" applyNumberFormat="1" applyFont="1" applyBorder="1" applyAlignment="1">
      <alignment horizontal="center" vertical="center" wrapText="1" shrinkToFit="1"/>
    </xf>
    <xf numFmtId="49" fontId="30" fillId="0" borderId="4" xfId="4" applyNumberFormat="1" applyFont="1" applyBorder="1" applyAlignment="1">
      <alignment horizontal="center" vertical="center" wrapText="1" shrinkToFit="1"/>
    </xf>
    <xf numFmtId="49" fontId="15" fillId="0" borderId="2" xfId="4" applyNumberFormat="1" applyFont="1" applyBorder="1" applyAlignment="1">
      <alignment horizontal="center" vertical="center" wrapText="1" shrinkToFit="1"/>
    </xf>
    <xf numFmtId="49" fontId="15" fillId="0" borderId="4" xfId="4" applyNumberFormat="1" applyFont="1" applyBorder="1" applyAlignment="1">
      <alignment horizontal="center" vertical="center" wrapText="1" shrinkToFit="1"/>
    </xf>
    <xf numFmtId="49" fontId="15" fillId="0" borderId="2" xfId="4" applyNumberFormat="1" applyFont="1" applyBorder="1" applyAlignment="1">
      <alignment horizontal="left" vertical="center" wrapText="1" shrinkToFit="1"/>
    </xf>
    <xf numFmtId="49" fontId="15" fillId="0" borderId="4" xfId="4" applyNumberFormat="1" applyFont="1" applyBorder="1" applyAlignment="1">
      <alignment horizontal="left" vertical="center" wrapText="1" shrinkToFit="1"/>
    </xf>
    <xf numFmtId="49" fontId="15" fillId="0" borderId="2" xfId="4" applyNumberFormat="1" applyFont="1" applyBorder="1" applyAlignment="1">
      <alignment horizontal="left" vertical="center" wrapText="1"/>
    </xf>
    <xf numFmtId="49" fontId="15" fillId="0" borderId="4" xfId="4" applyNumberFormat="1" applyFont="1" applyBorder="1" applyAlignment="1">
      <alignment horizontal="left" vertical="center" wrapText="1"/>
    </xf>
    <xf numFmtId="49" fontId="30" fillId="0" borderId="2" xfId="4" applyNumberFormat="1" applyFont="1" applyBorder="1" applyAlignment="1">
      <alignment horizontal="left" vertical="center" wrapText="1" shrinkToFit="1"/>
    </xf>
    <xf numFmtId="49" fontId="30" fillId="0" borderId="4" xfId="4" applyNumberFormat="1" applyFont="1" applyBorder="1" applyAlignment="1">
      <alignment horizontal="left" vertical="center" wrapText="1" shrinkToFit="1"/>
    </xf>
    <xf numFmtId="49" fontId="15" fillId="2" borderId="2" xfId="4" applyNumberFormat="1" applyFont="1" applyFill="1" applyBorder="1" applyAlignment="1">
      <alignment horizontal="left" vertical="center" wrapText="1" shrinkToFit="1"/>
    </xf>
    <xf numFmtId="49" fontId="15" fillId="2" borderId="4" xfId="4" applyNumberFormat="1" applyFont="1" applyFill="1" applyBorder="1" applyAlignment="1">
      <alignment horizontal="left" vertical="center" wrapText="1" shrinkToFit="1"/>
    </xf>
    <xf numFmtId="49" fontId="15" fillId="0" borderId="8" xfId="4" applyNumberFormat="1" applyFont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left" wrapText="1"/>
    </xf>
    <xf numFmtId="0" fontId="28" fillId="6" borderId="8" xfId="2" applyFont="1" applyFill="1" applyBorder="1" applyAlignment="1">
      <alignment horizontal="left" wrapText="1"/>
    </xf>
    <xf numFmtId="0" fontId="29" fillId="0" borderId="8" xfId="2" applyFont="1" applyFill="1" applyBorder="1" applyAlignment="1">
      <alignment horizontal="center" wrapText="1"/>
    </xf>
    <xf numFmtId="49" fontId="15" fillId="3" borderId="8" xfId="4" applyNumberFormat="1" applyFont="1" applyFill="1" applyBorder="1" applyAlignment="1">
      <alignment horizontal="left" vertical="center" wrapText="1"/>
    </xf>
    <xf numFmtId="49" fontId="11" fillId="3" borderId="8" xfId="2" applyNumberFormat="1" applyFont="1" applyFill="1" applyBorder="1" applyAlignment="1">
      <alignment horizontal="center" wrapText="1"/>
    </xf>
    <xf numFmtId="49" fontId="11" fillId="0" borderId="8" xfId="2" applyNumberFormat="1" applyFont="1" applyBorder="1" applyAlignment="1">
      <alignment horizontal="center" wrapText="1"/>
    </xf>
    <xf numFmtId="0" fontId="19" fillId="0" borderId="0" xfId="2" applyFont="1"/>
    <xf numFmtId="4" fontId="11" fillId="0" borderId="0" xfId="2" applyNumberFormat="1" applyFont="1" applyBorder="1" applyAlignment="1">
      <alignment horizontal="center" wrapText="1"/>
    </xf>
    <xf numFmtId="0" fontId="11" fillId="0" borderId="0" xfId="2" applyFont="1" applyAlignment="1">
      <alignment horizontal="center" wrapText="1"/>
    </xf>
    <xf numFmtId="49" fontId="11" fillId="0" borderId="1" xfId="2" applyNumberFormat="1" applyFont="1" applyBorder="1" applyAlignment="1">
      <alignment horizontal="center" wrapText="1"/>
    </xf>
    <xf numFmtId="4" fontId="11" fillId="0" borderId="1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horizontal="center" wrapText="1"/>
    </xf>
    <xf numFmtId="4" fontId="11" fillId="0" borderId="13" xfId="2" applyNumberFormat="1" applyFont="1" applyBorder="1" applyAlignment="1">
      <alignment horizontal="right" wrapText="1"/>
    </xf>
    <xf numFmtId="0" fontId="35" fillId="0" borderId="0" xfId="2" applyFont="1" applyAlignment="1">
      <alignment horizontal="center" wrapText="1"/>
    </xf>
    <xf numFmtId="0" fontId="21" fillId="0" borderId="0" xfId="2" applyFont="1" applyAlignment="1">
      <alignment horizontal="center"/>
    </xf>
    <xf numFmtId="0" fontId="10" fillId="0" borderId="0" xfId="2" applyFont="1" applyAlignment="1">
      <alignment horizontal="right" wrapText="1"/>
    </xf>
    <xf numFmtId="0" fontId="8" fillId="0" borderId="0" xfId="2" applyFont="1" applyAlignment="1">
      <alignment horizontal="center" wrapText="1"/>
    </xf>
    <xf numFmtId="0" fontId="34" fillId="0" borderId="0" xfId="2" applyFont="1" applyAlignment="1">
      <alignment horizontal="center"/>
    </xf>
    <xf numFmtId="0" fontId="27" fillId="0" borderId="0" xfId="2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Обычный_АЦК 2007г. для росписей-Оля" xfId="4"/>
    <cellStyle name="Обычный_ФХД (стр.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ata%20Recovery%202018-06-06%20at%2014.08.48/E/Lost%20Location/&#1088;&#1072;&#1073;&#1086;&#1095;&#1072;&#1103;/&#1055;&#1060;&#1061;&#1044;/77/2022/31.12.2022/&#1050;&#1086;&#1087;&#1080;&#1103;%20&#1055;&#1088;&#1080;&#1083;&#1086;&#1078;&#1077;&#1085;&#1080;&#1077;%2030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(2)"/>
      <sheetName val="0702 бюджетные"/>
      <sheetName val="РАсшифровка"/>
      <sheetName val="Расшиф.расх.за счет пр.дох.деят"/>
    </sheetNames>
    <sheetDataSet>
      <sheetData sheetId="0"/>
      <sheetData sheetId="1"/>
      <sheetData sheetId="2">
        <row r="139">
          <cell r="L139">
            <v>7000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1"/>
  <sheetViews>
    <sheetView tabSelected="1" view="pageBreakPreview" zoomScale="80" zoomScaleNormal="90" zoomScaleSheetLayoutView="80" workbookViewId="0">
      <selection activeCell="FD41" sqref="FD41"/>
    </sheetView>
  </sheetViews>
  <sheetFormatPr defaultRowHeight="12.75" customHeight="1" x14ac:dyDescent="0.2"/>
  <cols>
    <col min="1" max="153" width="0.85546875" customWidth="1"/>
  </cols>
  <sheetData>
    <row r="1" spans="1:153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</row>
    <row r="2" spans="1:153" ht="15" customHeight="1" x14ac:dyDescent="0.25">
      <c r="A2" s="26"/>
      <c r="B2" s="26"/>
      <c r="C2" s="26"/>
      <c r="D2" s="26"/>
      <c r="E2" s="26"/>
      <c r="F2" s="26"/>
      <c r="G2" s="26"/>
      <c r="H2" s="203" t="s">
        <v>213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14" t="s">
        <v>0</v>
      </c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</row>
    <row r="3" spans="1:153" ht="15" customHeight="1" x14ac:dyDescent="0.25">
      <c r="A3" s="26"/>
      <c r="B3" s="26"/>
      <c r="C3" s="26"/>
      <c r="D3" s="26"/>
      <c r="E3" s="26"/>
      <c r="F3" s="26"/>
      <c r="G3" s="26"/>
      <c r="H3" s="180" t="s">
        <v>217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181" t="s">
        <v>232</v>
      </c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</row>
    <row r="4" spans="1:153" ht="33.75" customHeight="1" x14ac:dyDescent="0.25">
      <c r="A4" s="26"/>
      <c r="B4" s="26"/>
      <c r="C4" s="26"/>
      <c r="D4" s="26"/>
      <c r="E4" s="26"/>
      <c r="F4" s="26"/>
      <c r="G4" s="26"/>
      <c r="H4" s="210" t="s">
        <v>621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15" t="s">
        <v>233</v>
      </c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</row>
    <row r="5" spans="1:153" ht="15" customHeight="1" x14ac:dyDescent="0.25">
      <c r="A5" s="26"/>
      <c r="B5" s="26"/>
      <c r="C5" s="26"/>
      <c r="D5" s="26"/>
      <c r="E5" s="26"/>
      <c r="F5" s="26"/>
      <c r="G5" s="26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26"/>
      <c r="AJ5" s="182" t="s">
        <v>218</v>
      </c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26"/>
      <c r="DS5" s="26"/>
      <c r="DT5" s="181" t="s">
        <v>234</v>
      </c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</row>
    <row r="6" spans="1:153" ht="15" customHeight="1" x14ac:dyDescent="0.25">
      <c r="A6" s="26"/>
      <c r="B6" s="26"/>
      <c r="C6" s="26"/>
      <c r="D6" s="26"/>
      <c r="E6" s="26"/>
      <c r="F6" s="26"/>
      <c r="G6" s="26"/>
      <c r="H6" s="183" t="s">
        <v>1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27"/>
      <c r="AC6" s="27"/>
      <c r="AD6" s="183" t="s">
        <v>2</v>
      </c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28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183" t="s">
        <v>1</v>
      </c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27"/>
      <c r="DS6" s="27"/>
      <c r="DT6" s="183" t="s">
        <v>2</v>
      </c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</row>
    <row r="7" spans="1:153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9" t="s">
        <v>3</v>
      </c>
      <c r="Q7" s="212"/>
      <c r="R7" s="212"/>
      <c r="S7" s="212"/>
      <c r="T7" s="212"/>
      <c r="U7" s="26" t="s">
        <v>3</v>
      </c>
      <c r="V7" s="26"/>
      <c r="W7" s="26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>
        <v>20</v>
      </c>
      <c r="AQ7" s="213"/>
      <c r="AR7" s="213"/>
      <c r="AS7" s="213"/>
      <c r="AT7" s="178"/>
      <c r="AU7" s="179"/>
      <c r="AV7" s="179"/>
      <c r="AW7" s="179"/>
      <c r="AX7" s="26" t="s">
        <v>4</v>
      </c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9" t="s">
        <v>3</v>
      </c>
      <c r="DG7" s="212"/>
      <c r="DH7" s="212"/>
      <c r="DI7" s="212"/>
      <c r="DJ7" s="212"/>
      <c r="DK7" s="26" t="s">
        <v>3</v>
      </c>
      <c r="DL7" s="26"/>
      <c r="DM7" s="26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3">
        <v>20</v>
      </c>
      <c r="EG7" s="213"/>
      <c r="EH7" s="213"/>
      <c r="EI7" s="213"/>
      <c r="EJ7" s="178"/>
      <c r="EK7" s="179"/>
      <c r="EL7" s="179"/>
      <c r="EM7" s="179"/>
      <c r="EN7" s="26" t="s">
        <v>4</v>
      </c>
      <c r="EO7" s="26"/>
      <c r="EP7" s="26"/>
      <c r="EQ7" s="26"/>
      <c r="ER7" s="26"/>
      <c r="ES7" s="26"/>
      <c r="ET7" s="26"/>
      <c r="EU7" s="26"/>
      <c r="EV7" s="26"/>
      <c r="EW7" s="26"/>
    </row>
    <row r="8" spans="1:153" ht="1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30"/>
      <c r="ES8" s="26"/>
      <c r="ET8" s="26"/>
      <c r="EU8" s="26"/>
      <c r="EV8" s="26"/>
      <c r="EW8" s="26"/>
    </row>
    <row r="9" spans="1:153" ht="16.5" customHeight="1" x14ac:dyDescent="0.25">
      <c r="A9" s="208" t="s">
        <v>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</row>
    <row r="10" spans="1:153" ht="16.5" customHeight="1" x14ac:dyDescent="0.25">
      <c r="A10" s="208" t="s">
        <v>209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</row>
    <row r="11" spans="1:153" ht="1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</row>
    <row r="12" spans="1:153" ht="16.899999999999999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187" t="s">
        <v>6</v>
      </c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</row>
    <row r="13" spans="1:153" ht="16.899999999999999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9"/>
      <c r="CN13" s="26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9" t="s">
        <v>7</v>
      </c>
      <c r="EG13" s="26"/>
      <c r="EH13" s="188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90"/>
    </row>
    <row r="14" spans="1:153" ht="16.899999999999999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33"/>
      <c r="AK14" s="34"/>
      <c r="AL14" s="35"/>
      <c r="AM14" s="35"/>
      <c r="AN14" s="35"/>
      <c r="AO14" s="35"/>
      <c r="AP14" s="33"/>
      <c r="AQ14" s="33"/>
      <c r="AR14" s="33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26"/>
      <c r="BG14" s="34" t="s">
        <v>3</v>
      </c>
      <c r="BH14" s="191" t="s">
        <v>219</v>
      </c>
      <c r="BI14" s="192"/>
      <c r="BJ14" s="192"/>
      <c r="BK14" s="192"/>
      <c r="BL14" s="33" t="s">
        <v>3</v>
      </c>
      <c r="BM14" s="33"/>
      <c r="BN14" s="33"/>
      <c r="BO14" s="191" t="s">
        <v>220</v>
      </c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33"/>
      <c r="CH14" s="193">
        <v>2022</v>
      </c>
      <c r="CI14" s="193"/>
      <c r="CJ14" s="193"/>
      <c r="CK14" s="193"/>
      <c r="CL14" s="193"/>
      <c r="CM14" s="193"/>
      <c r="CN14" s="193"/>
      <c r="CO14" s="33" t="s">
        <v>4</v>
      </c>
      <c r="CP14" s="33"/>
      <c r="CQ14" s="33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31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9" t="s">
        <v>8</v>
      </c>
      <c r="EG14" s="26"/>
      <c r="EH14" s="194" t="s">
        <v>221</v>
      </c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90"/>
    </row>
    <row r="15" spans="1:153" ht="1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34"/>
      <c r="BH15" s="35"/>
      <c r="BI15" s="35"/>
      <c r="BJ15" s="35"/>
      <c r="BK15" s="35"/>
      <c r="BL15" s="33"/>
      <c r="BM15" s="33"/>
      <c r="BN15" s="33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3"/>
      <c r="CH15" s="33"/>
      <c r="CI15" s="33"/>
      <c r="CJ15" s="33"/>
      <c r="CK15" s="35"/>
      <c r="CL15" s="35"/>
      <c r="CM15" s="35"/>
      <c r="CN15" s="35"/>
      <c r="CO15" s="33"/>
      <c r="CP15" s="33"/>
      <c r="CQ15" s="33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31"/>
      <c r="DS15" s="31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9"/>
      <c r="EG15" s="26"/>
      <c r="EH15" s="188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90"/>
    </row>
    <row r="16" spans="1:153" ht="1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31"/>
      <c r="BZ16" s="31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9"/>
      <c r="CN16" s="26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31"/>
      <c r="DS16" s="31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9"/>
      <c r="EG16" s="26"/>
      <c r="EH16" s="188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90"/>
    </row>
    <row r="17" spans="1:153" ht="16.899999999999999" customHeight="1" x14ac:dyDescent="0.25">
      <c r="A17" s="23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03" t="s">
        <v>240</v>
      </c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6"/>
      <c r="DR17" s="31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9" t="s">
        <v>10</v>
      </c>
      <c r="EG17" s="26"/>
      <c r="EH17" s="194" t="s">
        <v>243</v>
      </c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90"/>
    </row>
    <row r="18" spans="1:153" ht="16.899999999999999" customHeight="1" x14ac:dyDescent="0.25">
      <c r="A18" s="23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4"/>
      <c r="V18" s="36"/>
      <c r="W18" s="36"/>
      <c r="X18" s="36"/>
      <c r="Y18" s="36"/>
      <c r="Z18" s="33"/>
      <c r="AA18" s="33"/>
      <c r="AB18" s="33"/>
      <c r="AC18" s="26"/>
      <c r="AD18" s="26"/>
      <c r="AE18" s="26"/>
      <c r="AF18" s="26"/>
      <c r="AG18" s="26"/>
      <c r="AH18" s="26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6" t="s">
        <v>12</v>
      </c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37"/>
      <c r="EH18" s="205" t="s">
        <v>623</v>
      </c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7"/>
    </row>
    <row r="19" spans="1:153" ht="16.899999999999999" customHeight="1" x14ac:dyDescent="0.25">
      <c r="A19" s="23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6"/>
      <c r="DR19" s="31"/>
      <c r="DS19" s="31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38"/>
      <c r="EG19" s="26"/>
      <c r="EH19" s="188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90"/>
    </row>
    <row r="20" spans="1:153" ht="1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26"/>
      <c r="BU20" s="26"/>
      <c r="BV20" s="26"/>
      <c r="BW20" s="26"/>
      <c r="BX20" s="26"/>
      <c r="BY20" s="31"/>
      <c r="BZ20" s="31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9"/>
      <c r="CN20" s="26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31"/>
      <c r="DS20" s="31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9"/>
      <c r="EG20" s="26"/>
      <c r="EH20" s="195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7"/>
    </row>
    <row r="21" spans="1:153" ht="16.899999999999999" customHeight="1" x14ac:dyDescent="0.2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98" t="s">
        <v>242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7"/>
      <c r="CN21" s="6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8" t="s">
        <v>15</v>
      </c>
      <c r="EG21" s="6"/>
      <c r="EH21" s="200" t="s">
        <v>16</v>
      </c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2"/>
    </row>
    <row r="22" spans="1:153" ht="16.899999999999999" customHeight="1" x14ac:dyDescent="0.2">
      <c r="A22" s="9" t="s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8"/>
      <c r="CN22" s="6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8" t="s">
        <v>18</v>
      </c>
      <c r="EG22" s="6"/>
      <c r="EH22" s="200" t="s">
        <v>19</v>
      </c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2"/>
    </row>
    <row r="23" spans="1:153" ht="15" x14ac:dyDescent="0.2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9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16.899999999999999" customHeight="1" x14ac:dyDescent="0.25">
      <c r="A24" s="3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184" t="s">
        <v>622</v>
      </c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</row>
    <row r="25" spans="1:153" ht="16.899999999999999" customHeight="1" x14ac:dyDescent="0.25">
      <c r="A25" s="3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</row>
    <row r="26" spans="1:153" ht="15" x14ac:dyDescent="0.25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12"/>
      <c r="CP26" s="12"/>
      <c r="CQ26" s="12"/>
      <c r="CR26" s="12"/>
      <c r="CS26" s="12"/>
      <c r="CT26" s="12"/>
      <c r="CU26" s="12"/>
      <c r="CV26" s="1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899999999999999" customHeight="1" x14ac:dyDescent="0.25">
      <c r="A27" s="3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85" t="s">
        <v>241</v>
      </c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</row>
    <row r="28" spans="1:153" ht="16.899999999999999" customHeight="1" x14ac:dyDescent="0.25">
      <c r="A28" s="3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</row>
    <row r="29" spans="1:153" ht="16.899999999999999" customHeight="1" x14ac:dyDescent="0.25">
      <c r="A29" s="3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</row>
    <row r="30" spans="1:153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899999999999999" customHeight="1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</sheetData>
  <mergeCells count="43">
    <mergeCell ref="H2:BH2"/>
    <mergeCell ref="H4:BH4"/>
    <mergeCell ref="CX6:DQ6"/>
    <mergeCell ref="DT6:EW6"/>
    <mergeCell ref="DG7:DJ7"/>
    <mergeCell ref="DN7:EE7"/>
    <mergeCell ref="EF7:EI7"/>
    <mergeCell ref="EJ7:EM7"/>
    <mergeCell ref="CX2:EW2"/>
    <mergeCell ref="CX3:EW3"/>
    <mergeCell ref="CX4:EW4"/>
    <mergeCell ref="CX5:DQ5"/>
    <mergeCell ref="DT5:EW5"/>
    <mergeCell ref="Q7:T7"/>
    <mergeCell ref="X7:AO7"/>
    <mergeCell ref="AP7:AS7"/>
    <mergeCell ref="EH17:EW17"/>
    <mergeCell ref="EH18:EW18"/>
    <mergeCell ref="EH19:EW19"/>
    <mergeCell ref="A9:EW9"/>
    <mergeCell ref="A10:EW10"/>
    <mergeCell ref="AS24:EW25"/>
    <mergeCell ref="AS27:EW29"/>
    <mergeCell ref="A31:DD31"/>
    <mergeCell ref="EH12:EW12"/>
    <mergeCell ref="EH13:EW13"/>
    <mergeCell ref="BH14:BK14"/>
    <mergeCell ref="BO14:CF14"/>
    <mergeCell ref="CH14:CN14"/>
    <mergeCell ref="EH14:EW14"/>
    <mergeCell ref="EH20:EW20"/>
    <mergeCell ref="AI21:BW21"/>
    <mergeCell ref="EH21:EW21"/>
    <mergeCell ref="EH22:EW22"/>
    <mergeCell ref="EH15:EW15"/>
    <mergeCell ref="EH16:EW16"/>
    <mergeCell ref="AI17:DP19"/>
    <mergeCell ref="AT7:AW7"/>
    <mergeCell ref="H3:BH3"/>
    <mergeCell ref="H5:AH5"/>
    <mergeCell ref="AJ5:BH5"/>
    <mergeCell ref="H6:AA6"/>
    <mergeCell ref="AD6:BG6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5"/>
  <sheetViews>
    <sheetView view="pageBreakPreview" topLeftCell="A8" zoomScale="145" zoomScaleNormal="100" zoomScaleSheetLayoutView="145" workbookViewId="0">
      <selection activeCell="E16" sqref="E16"/>
    </sheetView>
  </sheetViews>
  <sheetFormatPr defaultRowHeight="12.75" x14ac:dyDescent="0.2"/>
  <sheetData>
    <row r="2" spans="1:59" ht="15.75" x14ac:dyDescent="0.25">
      <c r="A2" s="216" t="s">
        <v>235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59" ht="14.25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9.5" customHeight="1" x14ac:dyDescent="0.25">
      <c r="A4" s="14" t="s">
        <v>25</v>
      </c>
      <c r="B4" s="15"/>
      <c r="C4" s="15"/>
      <c r="D4" s="15"/>
      <c r="E4" s="15"/>
      <c r="F4" s="15"/>
      <c r="G4" s="15"/>
      <c r="H4" s="15"/>
      <c r="I4" s="15"/>
      <c r="J4" s="204"/>
      <c r="K4" s="204"/>
      <c r="L4" s="204"/>
      <c r="M4" s="204"/>
      <c r="N4" s="20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36.75" customHeight="1" x14ac:dyDescent="0.25">
      <c r="A5" s="217" t="s">
        <v>236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21.75" customHeight="1" x14ac:dyDescent="0.25">
      <c r="A6" s="14" t="s">
        <v>26</v>
      </c>
      <c r="B6" s="3"/>
      <c r="C6" s="3"/>
      <c r="D6" s="3"/>
      <c r="E6" s="3"/>
      <c r="F6" s="3"/>
      <c r="G6" s="3"/>
      <c r="H6" s="3"/>
      <c r="I6" s="3"/>
      <c r="J6" s="23"/>
      <c r="K6" s="23"/>
      <c r="L6" s="23"/>
      <c r="M6" s="23"/>
      <c r="N6" s="2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86" customHeight="1" x14ac:dyDescent="0.25">
      <c r="A7" s="218" t="s">
        <v>237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x14ac:dyDescent="0.25">
      <c r="A8" s="14" t="s">
        <v>27</v>
      </c>
      <c r="B8" s="3"/>
      <c r="C8" s="3"/>
      <c r="D8" s="3"/>
      <c r="E8" s="3"/>
      <c r="F8" s="3"/>
      <c r="G8" s="3"/>
      <c r="H8" s="3"/>
      <c r="I8" s="3"/>
      <c r="J8" s="23"/>
      <c r="K8" s="23"/>
      <c r="L8" s="23"/>
      <c r="M8" s="23"/>
      <c r="N8" s="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76.25" customHeight="1" x14ac:dyDescent="0.25">
      <c r="A9" s="220" t="s">
        <v>239</v>
      </c>
      <c r="B9" s="220"/>
      <c r="C9" s="220"/>
      <c r="D9" s="220"/>
      <c r="E9" s="220"/>
      <c r="F9" s="220"/>
      <c r="G9" s="220" t="s">
        <v>238</v>
      </c>
      <c r="H9" s="220"/>
      <c r="I9" s="220"/>
      <c r="J9" s="220"/>
      <c r="K9" s="220"/>
      <c r="L9" s="220"/>
      <c r="M9" s="220"/>
      <c r="N9" s="2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" x14ac:dyDescent="0.2">
      <c r="A10" s="24" t="s">
        <v>28</v>
      </c>
      <c r="B10" s="25"/>
      <c r="C10" s="25"/>
      <c r="D10" s="25"/>
      <c r="E10" s="25"/>
      <c r="F10" s="25"/>
      <c r="G10" s="25"/>
      <c r="H10" s="25"/>
      <c r="I10" s="25"/>
      <c r="J10" s="25"/>
      <c r="K10" s="221" t="s">
        <v>244</v>
      </c>
      <c r="L10" s="221"/>
      <c r="M10" s="221"/>
      <c r="N10" s="221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ht="15" x14ac:dyDescent="0.2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ht="15" x14ac:dyDescent="0.2">
      <c r="A12" s="24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22">
        <v>122140550.95</v>
      </c>
      <c r="L12" s="222"/>
      <c r="M12" s="222"/>
      <c r="N12" s="22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ht="15" x14ac:dyDescent="0.2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ht="15" x14ac:dyDescent="0.2">
      <c r="A14" s="24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ht="15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</sheetData>
  <mergeCells count="11">
    <mergeCell ref="A2:N2"/>
    <mergeCell ref="A15:N15"/>
    <mergeCell ref="A5:N5"/>
    <mergeCell ref="A7:N7"/>
    <mergeCell ref="A11:N11"/>
    <mergeCell ref="A13:N13"/>
    <mergeCell ref="J4:N4"/>
    <mergeCell ref="A9:F9"/>
    <mergeCell ref="G9:N9"/>
    <mergeCell ref="K10:N10"/>
    <mergeCell ref="K12:N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zoomScale="130" zoomScaleNormal="100" zoomScaleSheetLayoutView="130" workbookViewId="0">
      <selection activeCell="B6" sqref="B6"/>
    </sheetView>
  </sheetViews>
  <sheetFormatPr defaultRowHeight="12.75" customHeight="1" x14ac:dyDescent="0.2"/>
  <cols>
    <col min="1" max="1" width="6.28515625" customWidth="1"/>
    <col min="2" max="2" width="85.85546875" customWidth="1"/>
    <col min="3" max="3" width="26.28515625" customWidth="1"/>
  </cols>
  <sheetData>
    <row r="1" spans="1:3" ht="12.75" customHeight="1" x14ac:dyDescent="0.2">
      <c r="A1" s="17"/>
      <c r="B1" s="17"/>
      <c r="C1" s="18" t="s">
        <v>31</v>
      </c>
    </row>
    <row r="2" spans="1:3" ht="14.25" customHeight="1" x14ac:dyDescent="0.2">
      <c r="A2" s="17"/>
      <c r="B2" s="186" t="s">
        <v>32</v>
      </c>
      <c r="C2" s="186"/>
    </row>
    <row r="3" spans="1:3" ht="14.25" customHeight="1" x14ac:dyDescent="0.2">
      <c r="A3" s="17"/>
      <c r="B3" s="223" t="s">
        <v>222</v>
      </c>
      <c r="C3" s="186"/>
    </row>
    <row r="4" spans="1:3" ht="12.75" customHeight="1" x14ac:dyDescent="0.2">
      <c r="A4" s="17"/>
      <c r="B4" s="17"/>
      <c r="C4" s="17"/>
    </row>
    <row r="5" spans="1:3" ht="12.75" customHeight="1" x14ac:dyDescent="0.2">
      <c r="A5" s="19" t="s">
        <v>33</v>
      </c>
      <c r="B5" s="19" t="s">
        <v>34</v>
      </c>
      <c r="C5" s="19" t="s">
        <v>35</v>
      </c>
    </row>
    <row r="6" spans="1:3" ht="12.75" customHeight="1" x14ac:dyDescent="0.2">
      <c r="A6" s="19">
        <v>1</v>
      </c>
      <c r="B6" s="19">
        <v>2</v>
      </c>
      <c r="C6" s="19">
        <v>3</v>
      </c>
    </row>
    <row r="7" spans="1:3" ht="12.75" customHeight="1" x14ac:dyDescent="0.2">
      <c r="A7" s="20"/>
      <c r="B7" s="21" t="s">
        <v>36</v>
      </c>
      <c r="C7" s="176">
        <v>576608.39</v>
      </c>
    </row>
    <row r="8" spans="1:3" ht="25.5" customHeight="1" x14ac:dyDescent="0.2">
      <c r="A8" s="21"/>
      <c r="B8" s="21" t="s">
        <v>37</v>
      </c>
      <c r="C8" s="176">
        <v>452205.35</v>
      </c>
    </row>
    <row r="9" spans="1:3" ht="12.75" customHeight="1" x14ac:dyDescent="0.2">
      <c r="A9" s="20"/>
      <c r="B9" s="21" t="s">
        <v>38</v>
      </c>
      <c r="C9" s="176">
        <v>376657.96</v>
      </c>
    </row>
    <row r="10" spans="1:3" ht="12.75" customHeight="1" x14ac:dyDescent="0.2">
      <c r="A10" s="20"/>
      <c r="B10" s="21" t="s">
        <v>39</v>
      </c>
      <c r="C10" s="176">
        <v>65903.48</v>
      </c>
    </row>
    <row r="11" spans="1:3" ht="12.75" customHeight="1" x14ac:dyDescent="0.2">
      <c r="A11" s="20"/>
      <c r="B11" s="21" t="s">
        <v>38</v>
      </c>
      <c r="C11" s="42">
        <v>10478.02</v>
      </c>
    </row>
    <row r="12" spans="1:3" ht="12.75" customHeight="1" x14ac:dyDescent="0.2">
      <c r="A12" s="20"/>
      <c r="B12" s="21" t="s">
        <v>40</v>
      </c>
      <c r="C12" s="42">
        <v>393850.67</v>
      </c>
    </row>
    <row r="13" spans="1:3" ht="25.5" customHeight="1" x14ac:dyDescent="0.2">
      <c r="A13" s="21"/>
      <c r="B13" s="21" t="s">
        <v>41</v>
      </c>
      <c r="C13" s="42">
        <v>2251.27</v>
      </c>
    </row>
    <row r="14" spans="1:3" ht="25.5" customHeight="1" x14ac:dyDescent="0.2">
      <c r="A14" s="21"/>
      <c r="B14" s="21" t="s">
        <v>42</v>
      </c>
      <c r="C14" s="42">
        <v>2251.27</v>
      </c>
    </row>
    <row r="15" spans="1:3" ht="12.75" customHeight="1" x14ac:dyDescent="0.2">
      <c r="A15" s="20"/>
      <c r="B15" s="20"/>
      <c r="C15" s="41"/>
    </row>
    <row r="16" spans="1:3" ht="25.5" customHeight="1" x14ac:dyDescent="0.2">
      <c r="A16" s="20"/>
      <c r="B16" s="21" t="s">
        <v>43</v>
      </c>
      <c r="C16" s="41"/>
    </row>
    <row r="17" spans="1:3" ht="12.75" customHeight="1" x14ac:dyDescent="0.2">
      <c r="A17" s="20"/>
      <c r="B17" s="21" t="s">
        <v>44</v>
      </c>
      <c r="C17" s="41"/>
    </row>
    <row r="18" spans="1:3" ht="12.75" customHeight="1" x14ac:dyDescent="0.2">
      <c r="A18" s="20"/>
      <c r="B18" s="21" t="s">
        <v>45</v>
      </c>
      <c r="C18" s="177">
        <v>391571.28</v>
      </c>
    </row>
    <row r="19" spans="1:3" ht="12.75" customHeight="1" x14ac:dyDescent="0.2">
      <c r="A19" s="20"/>
      <c r="B19" s="21" t="s">
        <v>46</v>
      </c>
      <c r="C19" s="177">
        <v>28.12</v>
      </c>
    </row>
    <row r="20" spans="1:3" ht="12.75" customHeight="1" x14ac:dyDescent="0.2">
      <c r="A20" s="20"/>
      <c r="B20" s="21" t="s">
        <v>47</v>
      </c>
      <c r="C20" s="41">
        <v>923631.75</v>
      </c>
    </row>
    <row r="21" spans="1:3" ht="25.5" customHeight="1" x14ac:dyDescent="0.2">
      <c r="A21" s="20"/>
      <c r="B21" s="21" t="s">
        <v>48</v>
      </c>
      <c r="C21" s="41"/>
    </row>
    <row r="22" spans="1:3" ht="12.75" customHeight="1" x14ac:dyDescent="0.2">
      <c r="A22" s="20"/>
      <c r="B22" s="21" t="s">
        <v>49</v>
      </c>
      <c r="C22" s="177">
        <v>2937.24</v>
      </c>
    </row>
    <row r="23" spans="1:3" ht="25.5" customHeight="1" x14ac:dyDescent="0.2">
      <c r="A23" s="20"/>
      <c r="B23" s="21" t="s">
        <v>50</v>
      </c>
      <c r="C23" s="41"/>
    </row>
  </sheetData>
  <mergeCells count="2">
    <mergeCell ref="B2:C2"/>
    <mergeCell ref="B3:C3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4"/>
  <sheetViews>
    <sheetView view="pageBreakPreview" topLeftCell="E107" zoomScale="85" zoomScaleNormal="70" zoomScaleSheetLayoutView="85" workbookViewId="0">
      <selection activeCell="V120" sqref="G120:V120"/>
    </sheetView>
  </sheetViews>
  <sheetFormatPr defaultRowHeight="12.75" customHeight="1" x14ac:dyDescent="0.2"/>
  <cols>
    <col min="1" max="1" width="32" style="116" customWidth="1"/>
    <col min="2" max="2" width="8.28515625" style="116" customWidth="1"/>
    <col min="3" max="3" width="16.7109375" style="116" customWidth="1"/>
    <col min="4" max="4" width="20.85546875" style="116" customWidth="1"/>
    <col min="5" max="6" width="20.7109375" style="116" customWidth="1"/>
    <col min="7" max="7" width="17.85546875" style="116" customWidth="1"/>
    <col min="8" max="8" width="20.5703125" style="116" customWidth="1"/>
    <col min="9" max="9" width="8.85546875" style="116" hidden="1" customWidth="1"/>
    <col min="10" max="10" width="15.42578125" style="116" customWidth="1"/>
    <col min="11" max="12" width="13.28515625" style="116" customWidth="1"/>
    <col min="13" max="14" width="13" style="116" customWidth="1"/>
    <col min="15" max="15" width="17.85546875" style="116" customWidth="1"/>
    <col min="16" max="16" width="20.85546875" style="116" customWidth="1"/>
    <col min="17" max="17" width="14.42578125" style="116" customWidth="1"/>
    <col min="18" max="18" width="12.85546875" style="116" customWidth="1"/>
    <col min="19" max="19" width="13.140625" style="116" customWidth="1"/>
    <col min="20" max="20" width="12" style="116" customWidth="1"/>
    <col min="21" max="21" width="7.85546875" style="116" customWidth="1"/>
    <col min="22" max="22" width="17.85546875" style="116" customWidth="1"/>
    <col min="23" max="23" width="20.85546875" style="116" customWidth="1"/>
    <col min="24" max="24" width="14.5703125" style="116" customWidth="1"/>
    <col min="25" max="25" width="13" style="116" customWidth="1"/>
    <col min="26" max="26" width="12.5703125" style="116" customWidth="1"/>
    <col min="27" max="27" width="12" style="116" customWidth="1"/>
    <col min="28" max="28" width="7.85546875" style="116" customWidth="1"/>
    <col min="29" max="16384" width="9.140625" style="116"/>
  </cols>
  <sheetData>
    <row r="1" spans="1:28" ht="12.7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 t="s">
        <v>52</v>
      </c>
    </row>
    <row r="2" spans="1:28" ht="14.25" customHeight="1" x14ac:dyDescent="0.2">
      <c r="A2" s="124"/>
      <c r="B2" s="232" t="s">
        <v>51</v>
      </c>
      <c r="C2" s="232"/>
      <c r="D2" s="232"/>
      <c r="E2" s="232"/>
      <c r="F2" s="232"/>
      <c r="G2" s="232"/>
      <c r="H2" s="125"/>
      <c r="I2" s="125"/>
      <c r="J2" s="125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8" ht="14.25" customHeight="1" x14ac:dyDescent="0.2">
      <c r="A3" s="124"/>
      <c r="B3" s="232" t="s">
        <v>533</v>
      </c>
      <c r="C3" s="232"/>
      <c r="D3" s="232"/>
      <c r="E3" s="232"/>
      <c r="F3" s="232"/>
      <c r="G3" s="232"/>
      <c r="H3" s="125"/>
      <c r="I3" s="125"/>
      <c r="J3" s="125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8" ht="12.7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ht="12.75" customHeight="1" x14ac:dyDescent="0.2">
      <c r="A5" s="224" t="s">
        <v>34</v>
      </c>
      <c r="B5" s="224" t="s">
        <v>53</v>
      </c>
      <c r="C5" s="224" t="s">
        <v>54</v>
      </c>
      <c r="D5" s="224" t="s">
        <v>55</v>
      </c>
      <c r="E5" s="224" t="s">
        <v>56</v>
      </c>
      <c r="F5" s="224" t="s">
        <v>57</v>
      </c>
      <c r="G5" s="233" t="s">
        <v>58</v>
      </c>
      <c r="H5" s="234"/>
      <c r="I5" s="234"/>
      <c r="J5" s="234"/>
      <c r="K5" s="234"/>
      <c r="L5" s="234"/>
      <c r="M5" s="234"/>
      <c r="N5" s="235"/>
      <c r="O5" s="236" t="s">
        <v>58</v>
      </c>
      <c r="P5" s="234"/>
      <c r="Q5" s="234"/>
      <c r="R5" s="234"/>
      <c r="S5" s="234"/>
      <c r="T5" s="234"/>
      <c r="U5" s="235"/>
      <c r="V5" s="236" t="s">
        <v>58</v>
      </c>
      <c r="W5" s="234"/>
      <c r="X5" s="234"/>
      <c r="Y5" s="234"/>
      <c r="Z5" s="234"/>
      <c r="AA5" s="234"/>
      <c r="AB5" s="235"/>
    </row>
    <row r="6" spans="1:28" ht="12.75" customHeight="1" x14ac:dyDescent="0.2">
      <c r="A6" s="231"/>
      <c r="B6" s="231"/>
      <c r="C6" s="231"/>
      <c r="D6" s="231"/>
      <c r="E6" s="231"/>
      <c r="F6" s="231"/>
      <c r="G6" s="224" t="s">
        <v>59</v>
      </c>
      <c r="H6" s="226" t="s">
        <v>60</v>
      </c>
      <c r="I6" s="227"/>
      <c r="J6" s="227"/>
      <c r="K6" s="227"/>
      <c r="L6" s="227"/>
      <c r="M6" s="227"/>
      <c r="N6" s="228"/>
      <c r="O6" s="224" t="s">
        <v>61</v>
      </c>
      <c r="P6" s="226" t="s">
        <v>60</v>
      </c>
      <c r="Q6" s="227"/>
      <c r="R6" s="227"/>
      <c r="S6" s="227"/>
      <c r="T6" s="227"/>
      <c r="U6" s="228"/>
      <c r="V6" s="224" t="s">
        <v>62</v>
      </c>
      <c r="W6" s="226" t="s">
        <v>60</v>
      </c>
      <c r="X6" s="227"/>
      <c r="Y6" s="227"/>
      <c r="Z6" s="227"/>
      <c r="AA6" s="227"/>
      <c r="AB6" s="228"/>
    </row>
    <row r="7" spans="1:28" ht="12.75" customHeight="1" x14ac:dyDescent="0.2">
      <c r="A7" s="231"/>
      <c r="B7" s="231"/>
      <c r="C7" s="231"/>
      <c r="D7" s="231"/>
      <c r="E7" s="231"/>
      <c r="F7" s="231"/>
      <c r="G7" s="231"/>
      <c r="H7" s="224" t="s">
        <v>63</v>
      </c>
      <c r="I7" s="224" t="s">
        <v>64</v>
      </c>
      <c r="J7" s="224" t="s">
        <v>65</v>
      </c>
      <c r="K7" s="224" t="s">
        <v>66</v>
      </c>
      <c r="L7" s="224" t="s">
        <v>67</v>
      </c>
      <c r="M7" s="229" t="s">
        <v>68</v>
      </c>
      <c r="N7" s="230"/>
      <c r="O7" s="231"/>
      <c r="P7" s="224" t="s">
        <v>63</v>
      </c>
      <c r="Q7" s="224" t="s">
        <v>65</v>
      </c>
      <c r="R7" s="224" t="s">
        <v>66</v>
      </c>
      <c r="S7" s="224" t="s">
        <v>67</v>
      </c>
      <c r="T7" s="229" t="s">
        <v>68</v>
      </c>
      <c r="U7" s="230"/>
      <c r="V7" s="231"/>
      <c r="W7" s="224" t="s">
        <v>63</v>
      </c>
      <c r="X7" s="224" t="s">
        <v>65</v>
      </c>
      <c r="Y7" s="224" t="s">
        <v>66</v>
      </c>
      <c r="Z7" s="224" t="s">
        <v>67</v>
      </c>
      <c r="AA7" s="229" t="s">
        <v>68</v>
      </c>
      <c r="AB7" s="230"/>
    </row>
    <row r="8" spans="1:28" ht="134.25" customHeight="1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123" t="s">
        <v>69</v>
      </c>
      <c r="N8" s="123" t="s">
        <v>70</v>
      </c>
      <c r="O8" s="225"/>
      <c r="P8" s="225"/>
      <c r="Q8" s="225"/>
      <c r="R8" s="225"/>
      <c r="S8" s="225"/>
      <c r="T8" s="123" t="s">
        <v>69</v>
      </c>
      <c r="U8" s="123" t="s">
        <v>70</v>
      </c>
      <c r="V8" s="225"/>
      <c r="W8" s="225"/>
      <c r="X8" s="225"/>
      <c r="Y8" s="225"/>
      <c r="Z8" s="225"/>
      <c r="AA8" s="123" t="s">
        <v>69</v>
      </c>
      <c r="AB8" s="123" t="s">
        <v>70</v>
      </c>
    </row>
    <row r="9" spans="1:28" ht="12.75" customHeight="1" x14ac:dyDescent="0.2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/>
      <c r="J9" s="123">
        <v>9</v>
      </c>
      <c r="K9" s="123">
        <v>10</v>
      </c>
      <c r="L9" s="123">
        <v>11</v>
      </c>
      <c r="M9" s="123">
        <v>12</v>
      </c>
      <c r="N9" s="123">
        <v>13</v>
      </c>
      <c r="O9" s="123">
        <v>14</v>
      </c>
      <c r="P9" s="123">
        <v>15</v>
      </c>
      <c r="Q9" s="123">
        <v>16</v>
      </c>
      <c r="R9" s="123">
        <v>17</v>
      </c>
      <c r="S9" s="123">
        <v>18</v>
      </c>
      <c r="T9" s="123">
        <v>19</v>
      </c>
      <c r="U9" s="123">
        <v>20</v>
      </c>
      <c r="V9" s="123">
        <v>21</v>
      </c>
      <c r="W9" s="123">
        <v>22</v>
      </c>
      <c r="X9" s="123">
        <v>23</v>
      </c>
      <c r="Y9" s="123">
        <v>24</v>
      </c>
      <c r="Z9" s="123">
        <v>25</v>
      </c>
      <c r="AA9" s="123">
        <v>26</v>
      </c>
      <c r="AB9" s="123">
        <v>27</v>
      </c>
    </row>
    <row r="10" spans="1:28" ht="25.5" x14ac:dyDescent="0.2">
      <c r="A10" s="119" t="s">
        <v>71</v>
      </c>
      <c r="B10" s="118" t="s">
        <v>72</v>
      </c>
      <c r="C10" s="118" t="s">
        <v>73</v>
      </c>
      <c r="D10" s="118" t="s">
        <v>74</v>
      </c>
      <c r="E10" s="118" t="s">
        <v>75</v>
      </c>
      <c r="F10" s="118" t="s">
        <v>76</v>
      </c>
      <c r="G10" s="117">
        <v>146531100</v>
      </c>
      <c r="H10" s="117">
        <v>0</v>
      </c>
      <c r="I10" s="117">
        <v>0</v>
      </c>
      <c r="J10" s="117"/>
      <c r="K10" s="117"/>
      <c r="L10" s="117"/>
      <c r="M10" s="117"/>
      <c r="N10" s="117"/>
      <c r="O10" s="117">
        <v>149799400</v>
      </c>
      <c r="P10" s="117"/>
      <c r="Q10" s="117"/>
      <c r="R10" s="117"/>
      <c r="S10" s="117"/>
      <c r="T10" s="117"/>
      <c r="U10" s="117"/>
      <c r="V10" s="117">
        <v>158093300</v>
      </c>
      <c r="W10" s="117"/>
      <c r="X10" s="117"/>
      <c r="Y10" s="117"/>
      <c r="Z10" s="117"/>
      <c r="AA10" s="117"/>
      <c r="AB10" s="117"/>
    </row>
    <row r="11" spans="1:28" ht="25.5" x14ac:dyDescent="0.2">
      <c r="A11" s="119" t="s">
        <v>532</v>
      </c>
      <c r="B11" s="118" t="s">
        <v>77</v>
      </c>
      <c r="C11" s="118" t="s">
        <v>73</v>
      </c>
      <c r="D11" s="118" t="s">
        <v>74</v>
      </c>
      <c r="E11" s="118" t="s">
        <v>78</v>
      </c>
      <c r="F11" s="118" t="s">
        <v>76</v>
      </c>
      <c r="G11" s="117">
        <v>128584.61</v>
      </c>
      <c r="H11" s="117">
        <v>0</v>
      </c>
      <c r="I11" s="117">
        <v>0</v>
      </c>
      <c r="J11" s="117"/>
      <c r="K11" s="117"/>
      <c r="L11" s="117"/>
      <c r="M11" s="117">
        <v>128584.61</v>
      </c>
      <c r="N11" s="117"/>
      <c r="O11" s="117">
        <v>128584.61</v>
      </c>
      <c r="P11" s="117"/>
      <c r="Q11" s="117"/>
      <c r="R11" s="117"/>
      <c r="S11" s="117"/>
      <c r="T11" s="117">
        <v>128584.61</v>
      </c>
      <c r="U11" s="117"/>
      <c r="V11" s="117">
        <v>128584.61</v>
      </c>
      <c r="W11" s="117"/>
      <c r="X11" s="117"/>
      <c r="Y11" s="117"/>
      <c r="Z11" s="117"/>
      <c r="AA11" s="117">
        <v>128584.61</v>
      </c>
      <c r="AB11" s="117"/>
    </row>
    <row r="12" spans="1:28" ht="25.5" x14ac:dyDescent="0.2">
      <c r="A12" s="119" t="s">
        <v>531</v>
      </c>
      <c r="B12" s="118" t="s">
        <v>80</v>
      </c>
      <c r="C12" s="118" t="s">
        <v>81</v>
      </c>
      <c r="D12" s="118" t="s">
        <v>74</v>
      </c>
      <c r="E12" s="118" t="s">
        <v>78</v>
      </c>
      <c r="F12" s="118" t="s">
        <v>76</v>
      </c>
      <c r="G12" s="117">
        <v>128584.61</v>
      </c>
      <c r="H12" s="117">
        <v>0</v>
      </c>
      <c r="I12" s="117">
        <v>0</v>
      </c>
      <c r="J12" s="117"/>
      <c r="K12" s="117"/>
      <c r="L12" s="117"/>
      <c r="M12" s="117">
        <v>128584.61</v>
      </c>
      <c r="N12" s="117"/>
      <c r="O12" s="117">
        <v>128584.61</v>
      </c>
      <c r="P12" s="117"/>
      <c r="Q12" s="117"/>
      <c r="R12" s="117"/>
      <c r="S12" s="117"/>
      <c r="T12" s="117">
        <v>128584.61</v>
      </c>
      <c r="U12" s="117"/>
      <c r="V12" s="117">
        <v>128584.61</v>
      </c>
      <c r="W12" s="117"/>
      <c r="X12" s="117"/>
      <c r="Y12" s="117"/>
      <c r="Z12" s="117"/>
      <c r="AA12" s="117">
        <v>128584.61</v>
      </c>
      <c r="AB12" s="117"/>
    </row>
    <row r="13" spans="1:28" ht="38.25" x14ac:dyDescent="0.2">
      <c r="A13" s="119" t="s">
        <v>530</v>
      </c>
      <c r="B13" s="118" t="s">
        <v>82</v>
      </c>
      <c r="C13" s="118" t="s">
        <v>73</v>
      </c>
      <c r="D13" s="118" t="s">
        <v>74</v>
      </c>
      <c r="E13" s="118" t="s">
        <v>75</v>
      </c>
      <c r="F13" s="118" t="s">
        <v>76</v>
      </c>
      <c r="G13" s="117">
        <v>124713915.39</v>
      </c>
      <c r="H13" s="117">
        <v>0</v>
      </c>
      <c r="I13" s="117">
        <v>0</v>
      </c>
      <c r="J13" s="117"/>
      <c r="K13" s="117"/>
      <c r="L13" s="117"/>
      <c r="M13" s="117"/>
      <c r="N13" s="117"/>
      <c r="O13" s="117">
        <v>128964915.39</v>
      </c>
      <c r="P13" s="117"/>
      <c r="Q13" s="117"/>
      <c r="R13" s="117"/>
      <c r="S13" s="117"/>
      <c r="T13" s="117"/>
      <c r="U13" s="117"/>
      <c r="V13" s="117">
        <v>132360115.39</v>
      </c>
      <c r="W13" s="117"/>
      <c r="X13" s="117"/>
      <c r="Y13" s="117"/>
      <c r="Z13" s="117"/>
      <c r="AA13" s="117"/>
      <c r="AB13" s="117"/>
    </row>
    <row r="14" spans="1:28" ht="76.5" x14ac:dyDescent="0.2">
      <c r="A14" s="119" t="s">
        <v>529</v>
      </c>
      <c r="B14" s="118" t="s">
        <v>83</v>
      </c>
      <c r="C14" s="118" t="s">
        <v>87</v>
      </c>
      <c r="D14" s="118" t="s">
        <v>84</v>
      </c>
      <c r="E14" s="118" t="s">
        <v>85</v>
      </c>
      <c r="F14" s="118" t="s">
        <v>76</v>
      </c>
      <c r="G14" s="117">
        <v>111420500</v>
      </c>
      <c r="H14" s="117">
        <v>111420500</v>
      </c>
      <c r="I14" s="117">
        <v>0</v>
      </c>
      <c r="J14" s="117"/>
      <c r="K14" s="117"/>
      <c r="L14" s="117"/>
      <c r="M14" s="117"/>
      <c r="N14" s="117"/>
      <c r="O14" s="117">
        <v>115671500</v>
      </c>
      <c r="P14" s="117">
        <v>115671500</v>
      </c>
      <c r="Q14" s="117"/>
      <c r="R14" s="117"/>
      <c r="S14" s="117"/>
      <c r="T14" s="117"/>
      <c r="U14" s="117"/>
      <c r="V14" s="117">
        <v>119066700</v>
      </c>
      <c r="W14" s="117">
        <v>119066700</v>
      </c>
      <c r="X14" s="117"/>
      <c r="Y14" s="117"/>
      <c r="Z14" s="117"/>
      <c r="AA14" s="117"/>
      <c r="AB14" s="117"/>
    </row>
    <row r="15" spans="1:28" ht="25.5" x14ac:dyDescent="0.2">
      <c r="A15" s="119" t="s">
        <v>528</v>
      </c>
      <c r="B15" s="118" t="s">
        <v>86</v>
      </c>
      <c r="C15" s="118" t="s">
        <v>87</v>
      </c>
      <c r="D15" s="118" t="s">
        <v>74</v>
      </c>
      <c r="E15" s="118" t="s">
        <v>78</v>
      </c>
      <c r="F15" s="118" t="s">
        <v>76</v>
      </c>
      <c r="G15" s="117">
        <v>13293415.390000001</v>
      </c>
      <c r="H15" s="117">
        <v>0</v>
      </c>
      <c r="I15" s="117">
        <v>0</v>
      </c>
      <c r="J15" s="117"/>
      <c r="K15" s="117"/>
      <c r="L15" s="117"/>
      <c r="M15" s="117">
        <v>13293415.390000001</v>
      </c>
      <c r="N15" s="117"/>
      <c r="O15" s="117">
        <v>13293415.390000001</v>
      </c>
      <c r="P15" s="117"/>
      <c r="Q15" s="117"/>
      <c r="R15" s="117"/>
      <c r="S15" s="117"/>
      <c r="T15" s="117">
        <v>13293415.390000001</v>
      </c>
      <c r="U15" s="117"/>
      <c r="V15" s="117">
        <v>13293415.390000001</v>
      </c>
      <c r="W15" s="117"/>
      <c r="X15" s="117"/>
      <c r="Y15" s="117"/>
      <c r="Z15" s="117"/>
      <c r="AA15" s="117">
        <v>13293415.390000001</v>
      </c>
      <c r="AB15" s="117"/>
    </row>
    <row r="16" spans="1:28" ht="25.5" x14ac:dyDescent="0.2">
      <c r="A16" s="119" t="s">
        <v>527</v>
      </c>
      <c r="B16" s="118" t="s">
        <v>89</v>
      </c>
      <c r="C16" s="118" t="s">
        <v>73</v>
      </c>
      <c r="D16" s="118" t="s">
        <v>74</v>
      </c>
      <c r="E16" s="118" t="s">
        <v>75</v>
      </c>
      <c r="F16" s="118" t="s">
        <v>76</v>
      </c>
      <c r="G16" s="117"/>
      <c r="H16" s="117">
        <v>0</v>
      </c>
      <c r="I16" s="117">
        <v>0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51" x14ac:dyDescent="0.2">
      <c r="A17" s="119" t="s">
        <v>526</v>
      </c>
      <c r="B17" s="118" t="s">
        <v>90</v>
      </c>
      <c r="C17" s="118" t="s">
        <v>91</v>
      </c>
      <c r="D17" s="118" t="s">
        <v>74</v>
      </c>
      <c r="E17" s="118" t="s">
        <v>78</v>
      </c>
      <c r="F17" s="118" t="s">
        <v>76</v>
      </c>
      <c r="G17" s="117"/>
      <c r="H17" s="117">
        <v>0</v>
      </c>
      <c r="I17" s="117">
        <v>0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25.5" x14ac:dyDescent="0.2">
      <c r="A18" s="119" t="s">
        <v>525</v>
      </c>
      <c r="B18" s="118" t="s">
        <v>92</v>
      </c>
      <c r="C18" s="118" t="s">
        <v>91</v>
      </c>
      <c r="D18" s="118" t="s">
        <v>74</v>
      </c>
      <c r="E18" s="118" t="s">
        <v>78</v>
      </c>
      <c r="F18" s="118" t="s">
        <v>76</v>
      </c>
      <c r="G18" s="117"/>
      <c r="H18" s="117">
        <v>0</v>
      </c>
      <c r="I18" s="117">
        <v>0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38.25" x14ac:dyDescent="0.2">
      <c r="A19" s="119" t="s">
        <v>524</v>
      </c>
      <c r="B19" s="118" t="s">
        <v>93</v>
      </c>
      <c r="C19" s="118" t="s">
        <v>91</v>
      </c>
      <c r="D19" s="118" t="s">
        <v>74</v>
      </c>
      <c r="E19" s="118" t="s">
        <v>78</v>
      </c>
      <c r="F19" s="118" t="s">
        <v>76</v>
      </c>
      <c r="G19" s="117"/>
      <c r="H19" s="117">
        <v>0</v>
      </c>
      <c r="I19" s="117">
        <v>0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25.5" x14ac:dyDescent="0.2">
      <c r="A20" s="119" t="s">
        <v>523</v>
      </c>
      <c r="B20" s="118" t="s">
        <v>94</v>
      </c>
      <c r="C20" s="118" t="s">
        <v>91</v>
      </c>
      <c r="D20" s="118" t="s">
        <v>74</v>
      </c>
      <c r="E20" s="118" t="s">
        <v>78</v>
      </c>
      <c r="F20" s="118" t="s">
        <v>76</v>
      </c>
      <c r="G20" s="117"/>
      <c r="H20" s="117">
        <v>0</v>
      </c>
      <c r="I20" s="117">
        <v>0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25.5" x14ac:dyDescent="0.2">
      <c r="A21" s="119" t="s">
        <v>522</v>
      </c>
      <c r="B21" s="118" t="s">
        <v>95</v>
      </c>
      <c r="C21" s="118" t="s">
        <v>73</v>
      </c>
      <c r="D21" s="118" t="s">
        <v>74</v>
      </c>
      <c r="E21" s="118" t="s">
        <v>75</v>
      </c>
      <c r="F21" s="118" t="s">
        <v>76</v>
      </c>
      <c r="G21" s="117">
        <v>21688600</v>
      </c>
      <c r="H21" s="117">
        <v>0</v>
      </c>
      <c r="I21" s="117">
        <v>0</v>
      </c>
      <c r="J21" s="117"/>
      <c r="K21" s="117"/>
      <c r="L21" s="117"/>
      <c r="M21" s="117"/>
      <c r="N21" s="117"/>
      <c r="O21" s="117">
        <v>20705900</v>
      </c>
      <c r="P21" s="117"/>
      <c r="Q21" s="117"/>
      <c r="R21" s="117"/>
      <c r="S21" s="117"/>
      <c r="T21" s="117"/>
      <c r="U21" s="117"/>
      <c r="V21" s="117">
        <v>25604600</v>
      </c>
      <c r="W21" s="117"/>
      <c r="X21" s="117"/>
      <c r="Y21" s="117"/>
      <c r="Z21" s="117"/>
      <c r="AA21" s="117"/>
      <c r="AB21" s="117"/>
    </row>
    <row r="22" spans="1:28" ht="25.5" x14ac:dyDescent="0.2">
      <c r="A22" s="119" t="s">
        <v>521</v>
      </c>
      <c r="B22" s="118" t="s">
        <v>96</v>
      </c>
      <c r="C22" s="118" t="s">
        <v>121</v>
      </c>
      <c r="D22" s="118" t="s">
        <v>74</v>
      </c>
      <c r="E22" s="118" t="s">
        <v>97</v>
      </c>
      <c r="F22" s="118" t="s">
        <v>76</v>
      </c>
      <c r="G22" s="117">
        <v>21688600</v>
      </c>
      <c r="H22" s="117">
        <v>0</v>
      </c>
      <c r="I22" s="117">
        <v>0</v>
      </c>
      <c r="J22" s="117">
        <v>21688600</v>
      </c>
      <c r="K22" s="117"/>
      <c r="L22" s="117"/>
      <c r="M22" s="117"/>
      <c r="N22" s="117"/>
      <c r="O22" s="117">
        <v>20705900</v>
      </c>
      <c r="P22" s="117"/>
      <c r="Q22" s="117">
        <v>20705900</v>
      </c>
      <c r="R22" s="117"/>
      <c r="S22" s="117"/>
      <c r="T22" s="117"/>
      <c r="U22" s="117"/>
      <c r="V22" s="117">
        <v>25604600</v>
      </c>
      <c r="W22" s="117"/>
      <c r="X22" s="117">
        <v>25604600</v>
      </c>
      <c r="Y22" s="117"/>
      <c r="Z22" s="117"/>
      <c r="AA22" s="117"/>
      <c r="AB22" s="117"/>
    </row>
    <row r="23" spans="1:28" x14ac:dyDescent="0.2">
      <c r="A23" s="119" t="s">
        <v>514</v>
      </c>
      <c r="B23" s="118"/>
      <c r="C23" s="118" t="s">
        <v>121</v>
      </c>
      <c r="D23" s="118" t="s">
        <v>104</v>
      </c>
      <c r="E23" s="118" t="s">
        <v>97</v>
      </c>
      <c r="F23" s="118" t="s">
        <v>76</v>
      </c>
      <c r="G23" s="117"/>
      <c r="H23" s="117">
        <v>0</v>
      </c>
      <c r="I23" s="117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x14ac:dyDescent="0.2">
      <c r="A24" s="119" t="s">
        <v>514</v>
      </c>
      <c r="B24" s="118"/>
      <c r="C24" s="118" t="s">
        <v>121</v>
      </c>
      <c r="D24" s="118" t="s">
        <v>520</v>
      </c>
      <c r="E24" s="118" t="s">
        <v>97</v>
      </c>
      <c r="F24" s="118" t="s">
        <v>76</v>
      </c>
      <c r="G24" s="117"/>
      <c r="H24" s="117">
        <v>0</v>
      </c>
      <c r="I24" s="117">
        <v>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x14ac:dyDescent="0.2">
      <c r="A25" s="119" t="s">
        <v>514</v>
      </c>
      <c r="B25" s="118"/>
      <c r="C25" s="118" t="s">
        <v>121</v>
      </c>
      <c r="D25" s="118" t="s">
        <v>105</v>
      </c>
      <c r="E25" s="118" t="s">
        <v>97</v>
      </c>
      <c r="F25" s="118" t="s">
        <v>76</v>
      </c>
      <c r="G25" s="117"/>
      <c r="H25" s="117">
        <v>0</v>
      </c>
      <c r="I25" s="117">
        <v>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x14ac:dyDescent="0.2">
      <c r="A26" s="119" t="s">
        <v>514</v>
      </c>
      <c r="B26" s="118"/>
      <c r="C26" s="118" t="s">
        <v>121</v>
      </c>
      <c r="D26" s="118" t="s">
        <v>106</v>
      </c>
      <c r="E26" s="118" t="s">
        <v>97</v>
      </c>
      <c r="F26" s="118" t="s">
        <v>76</v>
      </c>
      <c r="G26" s="117"/>
      <c r="H26" s="117">
        <v>0</v>
      </c>
      <c r="I26" s="117">
        <v>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x14ac:dyDescent="0.2">
      <c r="A27" s="119" t="s">
        <v>514</v>
      </c>
      <c r="B27" s="118"/>
      <c r="C27" s="118" t="s">
        <v>121</v>
      </c>
      <c r="D27" s="118" t="s">
        <v>107</v>
      </c>
      <c r="E27" s="118" t="s">
        <v>97</v>
      </c>
      <c r="F27" s="118" t="s">
        <v>76</v>
      </c>
      <c r="G27" s="117"/>
      <c r="H27" s="117">
        <v>0</v>
      </c>
      <c r="I27" s="117">
        <v>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>
        <v>3920000</v>
      </c>
      <c r="W27" s="117"/>
      <c r="X27" s="117">
        <v>3920000</v>
      </c>
      <c r="Y27" s="117"/>
      <c r="Z27" s="117"/>
      <c r="AA27" s="117"/>
      <c r="AB27" s="117"/>
    </row>
    <row r="28" spans="1:28" x14ac:dyDescent="0.2">
      <c r="A28" s="119" t="s">
        <v>514</v>
      </c>
      <c r="B28" s="118"/>
      <c r="C28" s="118" t="s">
        <v>121</v>
      </c>
      <c r="D28" s="118" t="s">
        <v>99</v>
      </c>
      <c r="E28" s="118" t="s">
        <v>97</v>
      </c>
      <c r="F28" s="118" t="s">
        <v>76</v>
      </c>
      <c r="G28" s="117"/>
      <c r="H28" s="117">
        <v>0</v>
      </c>
      <c r="I28" s="117">
        <v>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x14ac:dyDescent="0.2">
      <c r="A29" s="119" t="s">
        <v>514</v>
      </c>
      <c r="B29" s="118"/>
      <c r="C29" s="118" t="s">
        <v>121</v>
      </c>
      <c r="D29" s="118" t="s">
        <v>519</v>
      </c>
      <c r="E29" s="118" t="s">
        <v>97</v>
      </c>
      <c r="F29" s="118" t="s">
        <v>76</v>
      </c>
      <c r="G29" s="117"/>
      <c r="H29" s="117">
        <v>0</v>
      </c>
      <c r="I29" s="117">
        <v>0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x14ac:dyDescent="0.2">
      <c r="A30" s="119" t="s">
        <v>514</v>
      </c>
      <c r="B30" s="118"/>
      <c r="C30" s="118" t="s">
        <v>121</v>
      </c>
      <c r="D30" s="118" t="s">
        <v>108</v>
      </c>
      <c r="E30" s="118" t="s">
        <v>97</v>
      </c>
      <c r="F30" s="118" t="s">
        <v>76</v>
      </c>
      <c r="G30" s="117"/>
      <c r="H30" s="117">
        <v>0</v>
      </c>
      <c r="I30" s="117">
        <v>0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x14ac:dyDescent="0.2">
      <c r="A31" s="119" t="s">
        <v>514</v>
      </c>
      <c r="B31" s="118"/>
      <c r="C31" s="118" t="s">
        <v>121</v>
      </c>
      <c r="D31" s="118" t="s">
        <v>518</v>
      </c>
      <c r="E31" s="118" t="s">
        <v>97</v>
      </c>
      <c r="F31" s="118" t="s">
        <v>76</v>
      </c>
      <c r="G31" s="117"/>
      <c r="H31" s="117">
        <v>0</v>
      </c>
      <c r="I31" s="117">
        <v>0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x14ac:dyDescent="0.2">
      <c r="A32" s="119" t="s">
        <v>514</v>
      </c>
      <c r="B32" s="118"/>
      <c r="C32" s="118" t="s">
        <v>121</v>
      </c>
      <c r="D32" s="118" t="s">
        <v>109</v>
      </c>
      <c r="E32" s="118" t="s">
        <v>97</v>
      </c>
      <c r="F32" s="118" t="s">
        <v>76</v>
      </c>
      <c r="G32" s="117"/>
      <c r="H32" s="117">
        <v>0</v>
      </c>
      <c r="I32" s="117">
        <v>0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x14ac:dyDescent="0.2">
      <c r="A33" s="119" t="s">
        <v>514</v>
      </c>
      <c r="B33" s="118"/>
      <c r="C33" s="118" t="s">
        <v>121</v>
      </c>
      <c r="D33" s="118" t="s">
        <v>110</v>
      </c>
      <c r="E33" s="118" t="s">
        <v>97</v>
      </c>
      <c r="F33" s="118" t="s">
        <v>76</v>
      </c>
      <c r="G33" s="117"/>
      <c r="H33" s="117">
        <v>0</v>
      </c>
      <c r="I33" s="117">
        <v>0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x14ac:dyDescent="0.2">
      <c r="A34" s="119" t="s">
        <v>514</v>
      </c>
      <c r="B34" s="118"/>
      <c r="C34" s="118" t="s">
        <v>121</v>
      </c>
      <c r="D34" s="118" t="s">
        <v>100</v>
      </c>
      <c r="E34" s="118" t="s">
        <v>97</v>
      </c>
      <c r="F34" s="118" t="s">
        <v>76</v>
      </c>
      <c r="G34" s="117">
        <v>2801954.5</v>
      </c>
      <c r="H34" s="117">
        <v>0</v>
      </c>
      <c r="I34" s="117">
        <v>0</v>
      </c>
      <c r="J34" s="117">
        <v>2801954.5</v>
      </c>
      <c r="K34" s="117"/>
      <c r="L34" s="117"/>
      <c r="M34" s="117"/>
      <c r="N34" s="117"/>
      <c r="O34" s="117">
        <v>2833500</v>
      </c>
      <c r="P34" s="117"/>
      <c r="Q34" s="117">
        <v>2833500</v>
      </c>
      <c r="R34" s="117"/>
      <c r="S34" s="117"/>
      <c r="T34" s="117"/>
      <c r="U34" s="117"/>
      <c r="V34" s="117">
        <v>2833500</v>
      </c>
      <c r="W34" s="117"/>
      <c r="X34" s="117">
        <v>2833500</v>
      </c>
      <c r="Y34" s="117"/>
      <c r="Z34" s="117"/>
      <c r="AA34" s="117"/>
      <c r="AB34" s="117"/>
    </row>
    <row r="35" spans="1:28" x14ac:dyDescent="0.2">
      <c r="A35" s="119" t="s">
        <v>514</v>
      </c>
      <c r="B35" s="118"/>
      <c r="C35" s="118" t="s">
        <v>121</v>
      </c>
      <c r="D35" s="118" t="s">
        <v>101</v>
      </c>
      <c r="E35" s="118" t="s">
        <v>97</v>
      </c>
      <c r="F35" s="118" t="s">
        <v>76</v>
      </c>
      <c r="G35" s="117">
        <v>438200</v>
      </c>
      <c r="H35" s="117">
        <v>0</v>
      </c>
      <c r="I35" s="117">
        <v>0</v>
      </c>
      <c r="J35" s="117">
        <v>438200</v>
      </c>
      <c r="K35" s="117"/>
      <c r="L35" s="117"/>
      <c r="M35" s="117"/>
      <c r="N35" s="117"/>
      <c r="O35" s="117">
        <v>438200</v>
      </c>
      <c r="P35" s="117"/>
      <c r="Q35" s="117">
        <v>438200</v>
      </c>
      <c r="R35" s="117"/>
      <c r="S35" s="117"/>
      <c r="T35" s="117"/>
      <c r="U35" s="117"/>
      <c r="V35" s="117">
        <v>438200</v>
      </c>
      <c r="W35" s="117"/>
      <c r="X35" s="117">
        <v>438200</v>
      </c>
      <c r="Y35" s="117"/>
      <c r="Z35" s="117"/>
      <c r="AA35" s="117"/>
      <c r="AB35" s="117"/>
    </row>
    <row r="36" spans="1:28" x14ac:dyDescent="0.2">
      <c r="A36" s="119" t="s">
        <v>514</v>
      </c>
      <c r="B36" s="118"/>
      <c r="C36" s="118" t="s">
        <v>121</v>
      </c>
      <c r="D36" s="118" t="s">
        <v>111</v>
      </c>
      <c r="E36" s="118" t="s">
        <v>97</v>
      </c>
      <c r="F36" s="118" t="s">
        <v>76</v>
      </c>
      <c r="G36" s="117">
        <v>31545.5</v>
      </c>
      <c r="H36" s="117">
        <v>0</v>
      </c>
      <c r="I36" s="117">
        <v>0</v>
      </c>
      <c r="J36" s="117">
        <v>31545.5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x14ac:dyDescent="0.2">
      <c r="A37" s="119" t="s">
        <v>514</v>
      </c>
      <c r="B37" s="118"/>
      <c r="C37" s="118" t="s">
        <v>121</v>
      </c>
      <c r="D37" s="118" t="s">
        <v>102</v>
      </c>
      <c r="E37" s="118" t="s">
        <v>97</v>
      </c>
      <c r="F37" s="118" t="s">
        <v>76</v>
      </c>
      <c r="G37" s="117">
        <v>31545.5</v>
      </c>
      <c r="H37" s="117">
        <v>0</v>
      </c>
      <c r="I37" s="117">
        <v>0</v>
      </c>
      <c r="J37" s="117">
        <v>931200</v>
      </c>
      <c r="K37" s="117"/>
      <c r="L37" s="117"/>
      <c r="M37" s="117"/>
      <c r="N37" s="117"/>
      <c r="O37" s="117">
        <v>88200</v>
      </c>
      <c r="P37" s="117"/>
      <c r="Q37" s="117">
        <v>88200</v>
      </c>
      <c r="R37" s="117"/>
      <c r="S37" s="117"/>
      <c r="T37" s="117"/>
      <c r="U37" s="117"/>
      <c r="V37" s="117">
        <v>600300</v>
      </c>
      <c r="W37" s="117"/>
      <c r="X37" s="117">
        <v>600300</v>
      </c>
      <c r="Y37" s="117"/>
      <c r="Z37" s="117"/>
      <c r="AA37" s="117"/>
      <c r="AB37" s="117"/>
    </row>
    <row r="38" spans="1:28" x14ac:dyDescent="0.2">
      <c r="A38" s="119" t="s">
        <v>514</v>
      </c>
      <c r="B38" s="118"/>
      <c r="C38" s="118" t="s">
        <v>121</v>
      </c>
      <c r="D38" s="118" t="s">
        <v>517</v>
      </c>
      <c r="E38" s="118" t="s">
        <v>97</v>
      </c>
      <c r="F38" s="118" t="s">
        <v>76</v>
      </c>
      <c r="G38" s="117"/>
      <c r="H38" s="117">
        <v>0</v>
      </c>
      <c r="I38" s="117">
        <v>0</v>
      </c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x14ac:dyDescent="0.2">
      <c r="A39" s="119" t="s">
        <v>514</v>
      </c>
      <c r="B39" s="118"/>
      <c r="C39" s="118" t="s">
        <v>121</v>
      </c>
      <c r="D39" s="118" t="s">
        <v>112</v>
      </c>
      <c r="E39" s="118" t="s">
        <v>97</v>
      </c>
      <c r="F39" s="118" t="s">
        <v>76</v>
      </c>
      <c r="G39" s="117"/>
      <c r="H39" s="117">
        <v>0</v>
      </c>
      <c r="I39" s="117">
        <v>0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x14ac:dyDescent="0.2">
      <c r="A40" s="119" t="s">
        <v>514</v>
      </c>
      <c r="B40" s="118"/>
      <c r="C40" s="118" t="s">
        <v>121</v>
      </c>
      <c r="D40" s="118" t="s">
        <v>113</v>
      </c>
      <c r="E40" s="118" t="s">
        <v>97</v>
      </c>
      <c r="F40" s="118" t="s">
        <v>76</v>
      </c>
      <c r="G40" s="117"/>
      <c r="H40" s="117">
        <v>0</v>
      </c>
      <c r="I40" s="117">
        <v>0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x14ac:dyDescent="0.2">
      <c r="A41" s="119" t="s">
        <v>514</v>
      </c>
      <c r="B41" s="118"/>
      <c r="C41" s="118" t="s">
        <v>121</v>
      </c>
      <c r="D41" s="118" t="s">
        <v>103</v>
      </c>
      <c r="E41" s="118" t="s">
        <v>97</v>
      </c>
      <c r="F41" s="118" t="s">
        <v>76</v>
      </c>
      <c r="G41" s="117"/>
      <c r="H41" s="117">
        <v>0</v>
      </c>
      <c r="I41" s="117">
        <v>0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x14ac:dyDescent="0.2">
      <c r="A42" s="119" t="s">
        <v>514</v>
      </c>
      <c r="B42" s="118"/>
      <c r="C42" s="118" t="s">
        <v>121</v>
      </c>
      <c r="D42" s="118" t="s">
        <v>174</v>
      </c>
      <c r="E42" s="118" t="s">
        <v>97</v>
      </c>
      <c r="F42" s="118" t="s">
        <v>76</v>
      </c>
      <c r="G42" s="117"/>
      <c r="H42" s="117">
        <v>0</v>
      </c>
      <c r="I42" s="117">
        <v>0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x14ac:dyDescent="0.2">
      <c r="A43" s="119" t="s">
        <v>514</v>
      </c>
      <c r="B43" s="118"/>
      <c r="C43" s="118" t="s">
        <v>121</v>
      </c>
      <c r="D43" s="118" t="s">
        <v>114</v>
      </c>
      <c r="E43" s="118" t="s">
        <v>97</v>
      </c>
      <c r="F43" s="118" t="s">
        <v>76</v>
      </c>
      <c r="G43" s="117"/>
      <c r="H43" s="117">
        <v>0</v>
      </c>
      <c r="I43" s="117">
        <v>0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x14ac:dyDescent="0.2">
      <c r="A44" s="119" t="s">
        <v>514</v>
      </c>
      <c r="B44" s="118"/>
      <c r="C44" s="118" t="s">
        <v>121</v>
      </c>
      <c r="D44" s="118" t="s">
        <v>115</v>
      </c>
      <c r="E44" s="118" t="s">
        <v>97</v>
      </c>
      <c r="F44" s="118" t="s">
        <v>76</v>
      </c>
      <c r="G44" s="117"/>
      <c r="H44" s="117">
        <v>0</v>
      </c>
      <c r="I44" s="117">
        <v>0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x14ac:dyDescent="0.2">
      <c r="A45" s="119" t="s">
        <v>514</v>
      </c>
      <c r="B45" s="118"/>
      <c r="C45" s="118" t="s">
        <v>121</v>
      </c>
      <c r="D45" s="118" t="s">
        <v>116</v>
      </c>
      <c r="E45" s="118" t="s">
        <v>97</v>
      </c>
      <c r="F45" s="118" t="s">
        <v>76</v>
      </c>
      <c r="G45" s="117"/>
      <c r="H45" s="117">
        <v>0</v>
      </c>
      <c r="I45" s="117">
        <v>0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x14ac:dyDescent="0.2">
      <c r="A46" s="119" t="s">
        <v>514</v>
      </c>
      <c r="B46" s="118"/>
      <c r="C46" s="118" t="s">
        <v>121</v>
      </c>
      <c r="D46" s="118" t="s">
        <v>516</v>
      </c>
      <c r="E46" s="118" t="s">
        <v>97</v>
      </c>
      <c r="F46" s="118" t="s">
        <v>76</v>
      </c>
      <c r="G46" s="117"/>
      <c r="H46" s="117">
        <v>0</v>
      </c>
      <c r="I46" s="117">
        <v>0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x14ac:dyDescent="0.2">
      <c r="A47" s="119" t="s">
        <v>514</v>
      </c>
      <c r="B47" s="118"/>
      <c r="C47" s="118" t="s">
        <v>121</v>
      </c>
      <c r="D47" s="118" t="s">
        <v>117</v>
      </c>
      <c r="E47" s="118" t="s">
        <v>97</v>
      </c>
      <c r="F47" s="118" t="s">
        <v>76</v>
      </c>
      <c r="G47" s="117"/>
      <c r="H47" s="117">
        <v>0</v>
      </c>
      <c r="I47" s="117">
        <v>0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x14ac:dyDescent="0.2">
      <c r="A48" s="119" t="s">
        <v>514</v>
      </c>
      <c r="B48" s="118"/>
      <c r="C48" s="118" t="s">
        <v>121</v>
      </c>
      <c r="D48" s="118" t="s">
        <v>118</v>
      </c>
      <c r="E48" s="118" t="s">
        <v>97</v>
      </c>
      <c r="F48" s="118" t="s">
        <v>76</v>
      </c>
      <c r="G48" s="117"/>
      <c r="H48" s="117">
        <v>0</v>
      </c>
      <c r="I48" s="117">
        <v>0</v>
      </c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8" x14ac:dyDescent="0.2">
      <c r="A49" s="119" t="s">
        <v>514</v>
      </c>
      <c r="B49" s="118"/>
      <c r="C49" s="118" t="s">
        <v>121</v>
      </c>
      <c r="D49" s="118" t="s">
        <v>119</v>
      </c>
      <c r="E49" s="118" t="s">
        <v>97</v>
      </c>
      <c r="F49" s="118" t="s">
        <v>76</v>
      </c>
      <c r="G49" s="117"/>
      <c r="H49" s="117">
        <v>0</v>
      </c>
      <c r="I49" s="117">
        <v>0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x14ac:dyDescent="0.2">
      <c r="A50" s="119" t="s">
        <v>514</v>
      </c>
      <c r="B50" s="118"/>
      <c r="C50" s="118" t="s">
        <v>121</v>
      </c>
      <c r="D50" s="118" t="s">
        <v>475</v>
      </c>
      <c r="E50" s="118" t="s">
        <v>97</v>
      </c>
      <c r="F50" s="118" t="s">
        <v>76</v>
      </c>
      <c r="G50" s="117">
        <v>784500</v>
      </c>
      <c r="H50" s="117">
        <v>0</v>
      </c>
      <c r="I50" s="117">
        <v>0</v>
      </c>
      <c r="J50" s="117">
        <v>784500</v>
      </c>
      <c r="K50" s="117"/>
      <c r="L50" s="117"/>
      <c r="M50" s="117"/>
      <c r="N50" s="117"/>
      <c r="O50" s="117">
        <v>773400</v>
      </c>
      <c r="P50" s="117"/>
      <c r="Q50" s="117">
        <v>773400</v>
      </c>
      <c r="R50" s="117"/>
      <c r="S50" s="117"/>
      <c r="T50" s="117"/>
      <c r="U50" s="117"/>
      <c r="V50" s="117">
        <v>773400</v>
      </c>
      <c r="W50" s="117"/>
      <c r="X50" s="117">
        <v>773400</v>
      </c>
      <c r="Y50" s="117"/>
      <c r="Z50" s="117"/>
      <c r="AA50" s="117"/>
      <c r="AB50" s="117"/>
    </row>
    <row r="51" spans="1:28" x14ac:dyDescent="0.2">
      <c r="A51" s="119" t="s">
        <v>514</v>
      </c>
      <c r="B51" s="118"/>
      <c r="C51" s="118" t="s">
        <v>121</v>
      </c>
      <c r="D51" s="118" t="s">
        <v>473</v>
      </c>
      <c r="E51" s="118" t="s">
        <v>97</v>
      </c>
      <c r="F51" s="118" t="s">
        <v>76</v>
      </c>
      <c r="G51" s="117">
        <v>4917300</v>
      </c>
      <c r="H51" s="117">
        <v>0</v>
      </c>
      <c r="I51" s="117">
        <v>0</v>
      </c>
      <c r="J51" s="117">
        <v>4917300</v>
      </c>
      <c r="K51" s="117"/>
      <c r="L51" s="117"/>
      <c r="M51" s="117"/>
      <c r="N51" s="117"/>
      <c r="O51" s="117">
        <v>5136700</v>
      </c>
      <c r="P51" s="117"/>
      <c r="Q51" s="117">
        <v>5136700</v>
      </c>
      <c r="R51" s="117"/>
      <c r="S51" s="117"/>
      <c r="T51" s="117"/>
      <c r="U51" s="117"/>
      <c r="V51" s="117">
        <v>5136700</v>
      </c>
      <c r="W51" s="117"/>
      <c r="X51" s="117">
        <v>5136700</v>
      </c>
      <c r="Y51" s="117"/>
      <c r="Z51" s="117"/>
      <c r="AA51" s="117"/>
      <c r="AB51" s="117"/>
    </row>
    <row r="52" spans="1:28" x14ac:dyDescent="0.2">
      <c r="A52" s="119" t="s">
        <v>514</v>
      </c>
      <c r="B52" s="118"/>
      <c r="C52" s="118" t="s">
        <v>121</v>
      </c>
      <c r="D52" s="118" t="s">
        <v>411</v>
      </c>
      <c r="E52" s="118" t="s">
        <v>97</v>
      </c>
      <c r="F52" s="118" t="s">
        <v>76</v>
      </c>
      <c r="G52" s="117">
        <v>11690100</v>
      </c>
      <c r="H52" s="117">
        <v>0</v>
      </c>
      <c r="I52" s="117">
        <v>0</v>
      </c>
      <c r="J52" s="117">
        <v>11690100</v>
      </c>
      <c r="K52" s="117"/>
      <c r="L52" s="117"/>
      <c r="M52" s="117"/>
      <c r="N52" s="117"/>
      <c r="O52" s="117">
        <v>11435900</v>
      </c>
      <c r="P52" s="117"/>
      <c r="Q52" s="117">
        <v>11435900</v>
      </c>
      <c r="R52" s="117"/>
      <c r="S52" s="117"/>
      <c r="T52" s="117"/>
      <c r="U52" s="117"/>
      <c r="V52" s="117">
        <v>11902500</v>
      </c>
      <c r="W52" s="117"/>
      <c r="X52" s="117">
        <v>11902500</v>
      </c>
      <c r="Y52" s="117"/>
      <c r="Z52" s="117"/>
      <c r="AA52" s="117"/>
      <c r="AB52" s="117"/>
    </row>
    <row r="53" spans="1:28" x14ac:dyDescent="0.2">
      <c r="A53" s="119" t="s">
        <v>514</v>
      </c>
      <c r="B53" s="118"/>
      <c r="C53" s="118" t="s">
        <v>121</v>
      </c>
      <c r="D53" s="118" t="s">
        <v>515</v>
      </c>
      <c r="E53" s="118" t="s">
        <v>97</v>
      </c>
      <c r="F53" s="118" t="s">
        <v>76</v>
      </c>
      <c r="G53" s="117"/>
      <c r="H53" s="117">
        <v>0</v>
      </c>
      <c r="I53" s="117">
        <v>0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x14ac:dyDescent="0.2">
      <c r="A54" s="119" t="s">
        <v>514</v>
      </c>
      <c r="B54" s="118"/>
      <c r="C54" s="118" t="s">
        <v>121</v>
      </c>
      <c r="D54" s="118" t="s">
        <v>394</v>
      </c>
      <c r="E54" s="118" t="s">
        <v>97</v>
      </c>
      <c r="F54" s="118" t="s">
        <v>76</v>
      </c>
      <c r="G54" s="117">
        <v>93800</v>
      </c>
      <c r="H54" s="117">
        <v>0</v>
      </c>
      <c r="I54" s="117">
        <v>0</v>
      </c>
      <c r="J54" s="117">
        <v>93800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ht="63.75" x14ac:dyDescent="0.2">
      <c r="A55" s="119" t="s">
        <v>513</v>
      </c>
      <c r="B55" s="118" t="s">
        <v>120</v>
      </c>
      <c r="C55" s="118" t="s">
        <v>121</v>
      </c>
      <c r="D55" s="118" t="s">
        <v>74</v>
      </c>
      <c r="E55" s="118" t="s">
        <v>78</v>
      </c>
      <c r="F55" s="118" t="s">
        <v>76</v>
      </c>
      <c r="G55" s="117"/>
      <c r="H55" s="117">
        <v>0</v>
      </c>
      <c r="I55" s="117">
        <v>0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ht="76.5" x14ac:dyDescent="0.2">
      <c r="A56" s="119" t="s">
        <v>512</v>
      </c>
      <c r="B56" s="118" t="s">
        <v>122</v>
      </c>
      <c r="C56" s="118" t="s">
        <v>511</v>
      </c>
      <c r="D56" s="118" t="s">
        <v>74</v>
      </c>
      <c r="E56" s="118" t="s">
        <v>78</v>
      </c>
      <c r="F56" s="118" t="s">
        <v>76</v>
      </c>
      <c r="G56" s="117"/>
      <c r="H56" s="117">
        <v>0</v>
      </c>
      <c r="I56" s="117">
        <v>0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  <row r="57" spans="1:28" ht="25.5" x14ac:dyDescent="0.2">
      <c r="A57" s="119" t="s">
        <v>510</v>
      </c>
      <c r="B57" s="118" t="s">
        <v>123</v>
      </c>
      <c r="C57" s="118" t="s">
        <v>73</v>
      </c>
      <c r="D57" s="118" t="s">
        <v>74</v>
      </c>
      <c r="E57" s="118" t="s">
        <v>75</v>
      </c>
      <c r="F57" s="118" t="s">
        <v>76</v>
      </c>
      <c r="G57" s="117"/>
      <c r="H57" s="117">
        <v>0</v>
      </c>
      <c r="I57" s="117">
        <v>0</v>
      </c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1:28" ht="25.5" x14ac:dyDescent="0.2">
      <c r="A58" s="119" t="s">
        <v>509</v>
      </c>
      <c r="B58" s="118" t="s">
        <v>124</v>
      </c>
      <c r="C58" s="118" t="s">
        <v>125</v>
      </c>
      <c r="D58" s="118" t="s">
        <v>74</v>
      </c>
      <c r="E58" s="118" t="s">
        <v>78</v>
      </c>
      <c r="F58" s="118" t="s">
        <v>76</v>
      </c>
      <c r="G58" s="117"/>
      <c r="H58" s="117">
        <v>0</v>
      </c>
      <c r="I58" s="117">
        <v>0</v>
      </c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</row>
    <row r="59" spans="1:28" ht="25.5" x14ac:dyDescent="0.2">
      <c r="A59" s="119" t="s">
        <v>508</v>
      </c>
      <c r="B59" s="118" t="s">
        <v>126</v>
      </c>
      <c r="C59" s="118" t="s">
        <v>73</v>
      </c>
      <c r="D59" s="118" t="s">
        <v>74</v>
      </c>
      <c r="E59" s="118" t="s">
        <v>75</v>
      </c>
      <c r="F59" s="118" t="s">
        <v>76</v>
      </c>
      <c r="G59" s="117"/>
      <c r="H59" s="117">
        <v>0</v>
      </c>
      <c r="I59" s="117">
        <v>0</v>
      </c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</row>
    <row r="60" spans="1:28" ht="38.25" x14ac:dyDescent="0.2">
      <c r="A60" s="119" t="s">
        <v>507</v>
      </c>
      <c r="B60" s="118" t="s">
        <v>127</v>
      </c>
      <c r="C60" s="118" t="s">
        <v>128</v>
      </c>
      <c r="D60" s="118" t="s">
        <v>74</v>
      </c>
      <c r="E60" s="118" t="s">
        <v>78</v>
      </c>
      <c r="F60" s="118" t="s">
        <v>76</v>
      </c>
      <c r="G60" s="117"/>
      <c r="H60" s="117">
        <v>0</v>
      </c>
      <c r="I60" s="117">
        <v>0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2.75" customHeight="1" x14ac:dyDescent="0.2">
      <c r="A61" s="122"/>
      <c r="B61" s="121"/>
      <c r="C61" s="121"/>
      <c r="D61" s="121"/>
      <c r="E61" s="121"/>
      <c r="F61" s="121"/>
      <c r="G61" s="120"/>
      <c r="H61" s="120"/>
      <c r="I61" s="120"/>
      <c r="J61" s="120"/>
    </row>
    <row r="62" spans="1:28" ht="25.5" x14ac:dyDescent="0.2">
      <c r="A62" s="119" t="s">
        <v>129</v>
      </c>
      <c r="B62" s="118" t="s">
        <v>130</v>
      </c>
      <c r="C62" s="118" t="s">
        <v>73</v>
      </c>
      <c r="D62" s="118" t="s">
        <v>74</v>
      </c>
      <c r="E62" s="118" t="s">
        <v>75</v>
      </c>
      <c r="F62" s="118" t="s">
        <v>76</v>
      </c>
      <c r="G62" s="117">
        <v>146531100</v>
      </c>
      <c r="H62" s="117">
        <v>0</v>
      </c>
      <c r="I62" s="117">
        <v>0</v>
      </c>
      <c r="J62" s="117"/>
      <c r="K62" s="117"/>
      <c r="L62" s="117"/>
      <c r="M62" s="117"/>
      <c r="N62" s="117"/>
      <c r="O62" s="117">
        <v>149799400</v>
      </c>
      <c r="P62" s="117"/>
      <c r="Q62" s="117"/>
      <c r="R62" s="117"/>
      <c r="S62" s="117"/>
      <c r="T62" s="117"/>
      <c r="U62" s="117"/>
      <c r="V62" s="117">
        <v>158093300</v>
      </c>
      <c r="W62" s="117"/>
      <c r="X62" s="117"/>
      <c r="Y62" s="117"/>
      <c r="Z62" s="117"/>
      <c r="AA62" s="117"/>
      <c r="AB62" s="117"/>
    </row>
    <row r="63" spans="1:28" ht="25.5" x14ac:dyDescent="0.2">
      <c r="A63" s="119" t="s">
        <v>506</v>
      </c>
      <c r="B63" s="118" t="s">
        <v>131</v>
      </c>
      <c r="C63" s="118" t="s">
        <v>73</v>
      </c>
      <c r="D63" s="118" t="s">
        <v>74</v>
      </c>
      <c r="E63" s="118" t="s">
        <v>75</v>
      </c>
      <c r="F63" s="118" t="s">
        <v>76</v>
      </c>
      <c r="G63" s="117">
        <v>95363490</v>
      </c>
      <c r="H63" s="117">
        <v>0</v>
      </c>
      <c r="I63" s="117">
        <v>0</v>
      </c>
      <c r="J63" s="117"/>
      <c r="K63" s="117"/>
      <c r="L63" s="117"/>
      <c r="M63" s="117"/>
      <c r="N63" s="117"/>
      <c r="O63" s="117">
        <v>100960400</v>
      </c>
      <c r="P63" s="117"/>
      <c r="Q63" s="117"/>
      <c r="R63" s="117"/>
      <c r="S63" s="117"/>
      <c r="T63" s="117"/>
      <c r="U63" s="117"/>
      <c r="V63" s="117">
        <v>103726200</v>
      </c>
      <c r="W63" s="117"/>
      <c r="X63" s="117"/>
      <c r="Y63" s="117"/>
      <c r="Z63" s="117"/>
      <c r="AA63" s="117"/>
      <c r="AB63" s="117"/>
    </row>
    <row r="64" spans="1:28" ht="25.5" x14ac:dyDescent="0.2">
      <c r="A64" s="119" t="s">
        <v>505</v>
      </c>
      <c r="B64" s="118" t="s">
        <v>132</v>
      </c>
      <c r="C64" s="118" t="s">
        <v>73</v>
      </c>
      <c r="D64" s="118" t="s">
        <v>74</v>
      </c>
      <c r="E64" s="118" t="s">
        <v>75</v>
      </c>
      <c r="F64" s="118" t="s">
        <v>76</v>
      </c>
      <c r="G64" s="117">
        <v>73321470</v>
      </c>
      <c r="H64" s="117">
        <v>0</v>
      </c>
      <c r="I64" s="117">
        <v>0</v>
      </c>
      <c r="J64" s="117"/>
      <c r="K64" s="117"/>
      <c r="L64" s="117"/>
      <c r="M64" s="117"/>
      <c r="N64" s="117"/>
      <c r="O64" s="117">
        <v>77797207</v>
      </c>
      <c r="P64" s="117"/>
      <c r="Q64" s="117"/>
      <c r="R64" s="117"/>
      <c r="S64" s="117"/>
      <c r="T64" s="117"/>
      <c r="U64" s="117"/>
      <c r="V64" s="117">
        <v>79737415</v>
      </c>
      <c r="W64" s="117"/>
      <c r="X64" s="117"/>
      <c r="Y64" s="117"/>
      <c r="Z64" s="117"/>
      <c r="AA64" s="117"/>
      <c r="AB64" s="117"/>
    </row>
    <row r="65" spans="1:28" ht="38.25" x14ac:dyDescent="0.2">
      <c r="A65" s="119" t="s">
        <v>504</v>
      </c>
      <c r="B65" s="118" t="s">
        <v>133</v>
      </c>
      <c r="C65" s="118" t="s">
        <v>73</v>
      </c>
      <c r="D65" s="118" t="s">
        <v>74</v>
      </c>
      <c r="E65" s="118" t="s">
        <v>75</v>
      </c>
      <c r="F65" s="118" t="s">
        <v>76</v>
      </c>
      <c r="G65" s="117">
        <v>330000</v>
      </c>
      <c r="H65" s="117">
        <v>0</v>
      </c>
      <c r="I65" s="117">
        <v>0</v>
      </c>
      <c r="J65" s="117"/>
      <c r="K65" s="117"/>
      <c r="L65" s="117"/>
      <c r="M65" s="117"/>
      <c r="N65" s="117"/>
      <c r="O65" s="117">
        <v>300000</v>
      </c>
      <c r="P65" s="117"/>
      <c r="Q65" s="117"/>
      <c r="R65" s="117"/>
      <c r="S65" s="117"/>
      <c r="T65" s="117"/>
      <c r="U65" s="117"/>
      <c r="V65" s="117">
        <v>300000</v>
      </c>
      <c r="W65" s="117"/>
      <c r="X65" s="117"/>
      <c r="Y65" s="117"/>
      <c r="Z65" s="117"/>
      <c r="AA65" s="117"/>
      <c r="AB65" s="117"/>
    </row>
    <row r="66" spans="1:28" ht="38.25" x14ac:dyDescent="0.2">
      <c r="A66" s="119" t="s">
        <v>500</v>
      </c>
      <c r="B66" s="118"/>
      <c r="C66" s="118" t="s">
        <v>134</v>
      </c>
      <c r="D66" s="118" t="s">
        <v>74</v>
      </c>
      <c r="E66" s="118" t="s">
        <v>78</v>
      </c>
      <c r="F66" s="118" t="s">
        <v>79</v>
      </c>
      <c r="G66" s="117"/>
      <c r="H66" s="117">
        <v>0</v>
      </c>
      <c r="I66" s="117">
        <v>0</v>
      </c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</row>
    <row r="67" spans="1:28" ht="38.25" x14ac:dyDescent="0.2">
      <c r="A67" s="119" t="s">
        <v>500</v>
      </c>
      <c r="B67" s="118"/>
      <c r="C67" s="118" t="s">
        <v>134</v>
      </c>
      <c r="D67" s="118" t="s">
        <v>74</v>
      </c>
      <c r="E67" s="118" t="s">
        <v>78</v>
      </c>
      <c r="F67" s="118" t="s">
        <v>137</v>
      </c>
      <c r="G67" s="117"/>
      <c r="H67" s="117">
        <v>0</v>
      </c>
      <c r="I67" s="117">
        <v>0</v>
      </c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ht="38.25" x14ac:dyDescent="0.2">
      <c r="A68" s="119" t="s">
        <v>500</v>
      </c>
      <c r="B68" s="118"/>
      <c r="C68" s="118" t="s">
        <v>134</v>
      </c>
      <c r="D68" s="118" t="s">
        <v>84</v>
      </c>
      <c r="E68" s="118" t="s">
        <v>85</v>
      </c>
      <c r="F68" s="118" t="s">
        <v>503</v>
      </c>
      <c r="G68" s="117"/>
      <c r="H68" s="117">
        <v>0</v>
      </c>
      <c r="I68" s="117">
        <v>0</v>
      </c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</row>
    <row r="69" spans="1:28" ht="38.25" x14ac:dyDescent="0.2">
      <c r="A69" s="119" t="s">
        <v>500</v>
      </c>
      <c r="B69" s="118"/>
      <c r="C69" s="118" t="s">
        <v>134</v>
      </c>
      <c r="D69" s="118" t="s">
        <v>84</v>
      </c>
      <c r="E69" s="118" t="s">
        <v>85</v>
      </c>
      <c r="F69" s="118" t="s">
        <v>502</v>
      </c>
      <c r="G69" s="117"/>
      <c r="H69" s="117">
        <v>0</v>
      </c>
      <c r="I69" s="117">
        <v>0</v>
      </c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</row>
    <row r="70" spans="1:28" ht="38.25" x14ac:dyDescent="0.2">
      <c r="A70" s="119" t="s">
        <v>500</v>
      </c>
      <c r="B70" s="118"/>
      <c r="C70" s="118" t="s">
        <v>136</v>
      </c>
      <c r="D70" s="118" t="s">
        <v>74</v>
      </c>
      <c r="E70" s="118" t="s">
        <v>78</v>
      </c>
      <c r="F70" s="118" t="s">
        <v>79</v>
      </c>
      <c r="G70" s="117"/>
      <c r="H70" s="117">
        <v>0</v>
      </c>
      <c r="I70" s="117">
        <v>0</v>
      </c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</row>
    <row r="71" spans="1:28" ht="38.25" x14ac:dyDescent="0.2">
      <c r="A71" s="119" t="s">
        <v>500</v>
      </c>
      <c r="B71" s="118"/>
      <c r="C71" s="118" t="s">
        <v>136</v>
      </c>
      <c r="D71" s="118" t="s">
        <v>74</v>
      </c>
      <c r="E71" s="118" t="s">
        <v>78</v>
      </c>
      <c r="F71" s="118" t="s">
        <v>137</v>
      </c>
      <c r="G71" s="117"/>
      <c r="H71" s="117">
        <v>0</v>
      </c>
      <c r="I71" s="117">
        <v>0</v>
      </c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</row>
    <row r="72" spans="1:28" ht="38.25" x14ac:dyDescent="0.2">
      <c r="A72" s="119" t="s">
        <v>500</v>
      </c>
      <c r="B72" s="118"/>
      <c r="C72" s="118" t="s">
        <v>134</v>
      </c>
      <c r="D72" s="118" t="s">
        <v>84</v>
      </c>
      <c r="E72" s="118" t="s">
        <v>85</v>
      </c>
      <c r="F72" s="118" t="s">
        <v>501</v>
      </c>
      <c r="G72" s="117">
        <v>300000</v>
      </c>
      <c r="H72" s="117">
        <v>300000</v>
      </c>
      <c r="I72" s="117">
        <v>0</v>
      </c>
      <c r="J72" s="117"/>
      <c r="K72" s="117"/>
      <c r="L72" s="117"/>
      <c r="M72" s="117"/>
      <c r="N72" s="117"/>
      <c r="O72" s="117">
        <v>300000</v>
      </c>
      <c r="P72" s="117">
        <v>300000</v>
      </c>
      <c r="Q72" s="117"/>
      <c r="R72" s="117"/>
      <c r="S72" s="117"/>
      <c r="T72" s="117"/>
      <c r="U72" s="117"/>
      <c r="V72" s="117">
        <v>300000</v>
      </c>
      <c r="W72" s="117">
        <v>300000</v>
      </c>
      <c r="X72" s="117"/>
      <c r="Y72" s="117"/>
      <c r="Z72" s="117"/>
      <c r="AA72" s="117"/>
      <c r="AB72" s="117"/>
    </row>
    <row r="73" spans="1:28" ht="38.25" x14ac:dyDescent="0.2">
      <c r="A73" s="119" t="s">
        <v>500</v>
      </c>
      <c r="B73" s="118"/>
      <c r="C73" s="118" t="s">
        <v>134</v>
      </c>
      <c r="D73" s="118" t="s">
        <v>84</v>
      </c>
      <c r="E73" s="118" t="s">
        <v>85</v>
      </c>
      <c r="F73" s="118" t="s">
        <v>499</v>
      </c>
      <c r="G73" s="117">
        <v>30000</v>
      </c>
      <c r="H73" s="117">
        <v>30000</v>
      </c>
      <c r="I73" s="117">
        <v>0</v>
      </c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ht="38.25" x14ac:dyDescent="0.2">
      <c r="A74" s="119" t="s">
        <v>500</v>
      </c>
      <c r="B74" s="118"/>
      <c r="C74" s="118" t="s">
        <v>136</v>
      </c>
      <c r="D74" s="118" t="s">
        <v>84</v>
      </c>
      <c r="E74" s="118" t="s">
        <v>85</v>
      </c>
      <c r="F74" s="118" t="s">
        <v>501</v>
      </c>
      <c r="G74" s="117"/>
      <c r="H74" s="117">
        <v>0</v>
      </c>
      <c r="I74" s="117">
        <v>0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ht="38.25" x14ac:dyDescent="0.2">
      <c r="A75" s="119" t="s">
        <v>500</v>
      </c>
      <c r="B75" s="118"/>
      <c r="C75" s="118" t="s">
        <v>136</v>
      </c>
      <c r="D75" s="118" t="s">
        <v>84</v>
      </c>
      <c r="E75" s="118" t="s">
        <v>85</v>
      </c>
      <c r="F75" s="118" t="s">
        <v>499</v>
      </c>
      <c r="G75" s="117"/>
      <c r="H75" s="117">
        <v>0</v>
      </c>
      <c r="I75" s="117">
        <v>0</v>
      </c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ht="25.5" x14ac:dyDescent="0.2">
      <c r="A76" s="119" t="s">
        <v>488</v>
      </c>
      <c r="B76" s="118"/>
      <c r="C76" s="118" t="s">
        <v>134</v>
      </c>
      <c r="D76" s="118" t="s">
        <v>74</v>
      </c>
      <c r="E76" s="118" t="s">
        <v>78</v>
      </c>
      <c r="F76" s="118" t="s">
        <v>79</v>
      </c>
      <c r="G76" s="117">
        <v>6133000</v>
      </c>
      <c r="H76" s="117">
        <v>0</v>
      </c>
      <c r="I76" s="117">
        <v>0</v>
      </c>
      <c r="J76" s="117"/>
      <c r="K76" s="117"/>
      <c r="L76" s="117"/>
      <c r="M76" s="117">
        <v>6133000</v>
      </c>
      <c r="N76" s="117"/>
      <c r="O76" s="117">
        <v>6133000</v>
      </c>
      <c r="P76" s="117"/>
      <c r="Q76" s="117"/>
      <c r="R76" s="117"/>
      <c r="S76" s="117"/>
      <c r="T76" s="117">
        <v>6133000</v>
      </c>
      <c r="U76" s="117"/>
      <c r="V76" s="117">
        <v>6133000</v>
      </c>
      <c r="W76" s="117"/>
      <c r="X76" s="117"/>
      <c r="Y76" s="117"/>
      <c r="Z76" s="117"/>
      <c r="AA76" s="117">
        <v>6133000</v>
      </c>
      <c r="AB76" s="117"/>
    </row>
    <row r="77" spans="1:28" ht="25.5" x14ac:dyDescent="0.2">
      <c r="A77" s="119" t="s">
        <v>488</v>
      </c>
      <c r="B77" s="118"/>
      <c r="C77" s="118" t="s">
        <v>134</v>
      </c>
      <c r="D77" s="118" t="s">
        <v>74</v>
      </c>
      <c r="E77" s="118" t="s">
        <v>78</v>
      </c>
      <c r="F77" s="118" t="s">
        <v>137</v>
      </c>
      <c r="G77" s="117"/>
      <c r="H77" s="117">
        <v>0</v>
      </c>
      <c r="I77" s="117">
        <v>0</v>
      </c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</row>
    <row r="78" spans="1:28" x14ac:dyDescent="0.2">
      <c r="A78" s="119" t="s">
        <v>488</v>
      </c>
      <c r="B78" s="118"/>
      <c r="C78" s="118" t="s">
        <v>134</v>
      </c>
      <c r="D78" s="118" t="s">
        <v>84</v>
      </c>
      <c r="E78" s="118" t="s">
        <v>85</v>
      </c>
      <c r="F78" s="118" t="s">
        <v>498</v>
      </c>
      <c r="G78" s="117"/>
      <c r="H78" s="117">
        <v>0</v>
      </c>
      <c r="I78" s="117">
        <v>0</v>
      </c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</row>
    <row r="79" spans="1:28" x14ac:dyDescent="0.2">
      <c r="A79" s="119" t="s">
        <v>488</v>
      </c>
      <c r="B79" s="118"/>
      <c r="C79" s="118" t="s">
        <v>134</v>
      </c>
      <c r="D79" s="118" t="s">
        <v>84</v>
      </c>
      <c r="E79" s="118" t="s">
        <v>85</v>
      </c>
      <c r="F79" s="118" t="s">
        <v>497</v>
      </c>
      <c r="G79" s="117"/>
      <c r="H79" s="117">
        <v>0</v>
      </c>
      <c r="I79" s="117">
        <v>0</v>
      </c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</row>
    <row r="80" spans="1:28" x14ac:dyDescent="0.2">
      <c r="A80" s="119" t="s">
        <v>488</v>
      </c>
      <c r="B80" s="118"/>
      <c r="C80" s="118" t="s">
        <v>134</v>
      </c>
      <c r="D80" s="118" t="s">
        <v>475</v>
      </c>
      <c r="E80" s="118" t="s">
        <v>97</v>
      </c>
      <c r="F80" s="118" t="s">
        <v>496</v>
      </c>
      <c r="G80" s="117">
        <v>591400</v>
      </c>
      <c r="H80" s="117">
        <v>0</v>
      </c>
      <c r="I80" s="117">
        <v>0</v>
      </c>
      <c r="J80" s="117">
        <v>591400</v>
      </c>
      <c r="K80" s="117"/>
      <c r="L80" s="117"/>
      <c r="M80" s="117"/>
      <c r="N80" s="117"/>
      <c r="O80" s="117">
        <v>583000</v>
      </c>
      <c r="P80" s="117"/>
      <c r="Q80" s="117">
        <v>583000</v>
      </c>
      <c r="R80" s="117"/>
      <c r="S80" s="117"/>
      <c r="T80" s="117"/>
      <c r="U80" s="117"/>
      <c r="V80" s="117">
        <v>583000</v>
      </c>
      <c r="W80" s="117"/>
      <c r="X80" s="117">
        <v>583000</v>
      </c>
      <c r="Y80" s="117"/>
      <c r="Z80" s="117"/>
      <c r="AA80" s="117"/>
      <c r="AB80" s="117"/>
    </row>
    <row r="81" spans="1:28" x14ac:dyDescent="0.2">
      <c r="A81" s="119" t="s">
        <v>488</v>
      </c>
      <c r="B81" s="118"/>
      <c r="C81" s="118" t="s">
        <v>134</v>
      </c>
      <c r="D81" s="118" t="s">
        <v>475</v>
      </c>
      <c r="E81" s="118" t="s">
        <v>97</v>
      </c>
      <c r="F81" s="118" t="s">
        <v>495</v>
      </c>
      <c r="G81" s="117">
        <v>12100</v>
      </c>
      <c r="H81" s="117">
        <v>0</v>
      </c>
      <c r="I81" s="117">
        <v>0</v>
      </c>
      <c r="J81" s="117">
        <v>12100</v>
      </c>
      <c r="K81" s="117"/>
      <c r="L81" s="117"/>
      <c r="M81" s="117"/>
      <c r="N81" s="117"/>
      <c r="O81" s="117">
        <v>11900</v>
      </c>
      <c r="P81" s="117"/>
      <c r="Q81" s="117">
        <v>11900</v>
      </c>
      <c r="R81" s="117"/>
      <c r="S81" s="117"/>
      <c r="T81" s="117"/>
      <c r="U81" s="117"/>
      <c r="V81" s="117">
        <v>11900</v>
      </c>
      <c r="W81" s="117"/>
      <c r="X81" s="117">
        <v>11900</v>
      </c>
      <c r="Y81" s="117"/>
      <c r="Z81" s="117"/>
      <c r="AA81" s="117"/>
      <c r="AB81" s="117"/>
    </row>
    <row r="82" spans="1:28" x14ac:dyDescent="0.2">
      <c r="A82" s="119" t="s">
        <v>488</v>
      </c>
      <c r="B82" s="118"/>
      <c r="C82" s="118" t="s">
        <v>134</v>
      </c>
      <c r="D82" s="118" t="s">
        <v>473</v>
      </c>
      <c r="E82" s="118" t="s">
        <v>97</v>
      </c>
      <c r="F82" s="118" t="s">
        <v>494</v>
      </c>
      <c r="G82" s="117">
        <v>3776700</v>
      </c>
      <c r="H82" s="117">
        <v>0</v>
      </c>
      <c r="I82" s="117">
        <v>0</v>
      </c>
      <c r="J82" s="117">
        <v>3776700</v>
      </c>
      <c r="K82" s="117"/>
      <c r="L82" s="117"/>
      <c r="M82" s="117"/>
      <c r="N82" s="117"/>
      <c r="O82" s="117">
        <v>3945200</v>
      </c>
      <c r="P82" s="117"/>
      <c r="Q82" s="117">
        <v>3945200</v>
      </c>
      <c r="R82" s="117"/>
      <c r="S82" s="117"/>
      <c r="T82" s="117"/>
      <c r="U82" s="117"/>
      <c r="V82" s="117">
        <v>3945200</v>
      </c>
      <c r="W82" s="117"/>
      <c r="X82" s="117">
        <v>3945200</v>
      </c>
      <c r="Y82" s="117"/>
      <c r="Z82" s="117"/>
      <c r="AA82" s="117"/>
      <c r="AB82" s="117"/>
    </row>
    <row r="83" spans="1:28" x14ac:dyDescent="0.2">
      <c r="A83" s="119" t="s">
        <v>488</v>
      </c>
      <c r="B83" s="118"/>
      <c r="C83" s="118" t="s">
        <v>134</v>
      </c>
      <c r="D83" s="118" t="s">
        <v>84</v>
      </c>
      <c r="E83" s="118" t="s">
        <v>85</v>
      </c>
      <c r="F83" s="118" t="s">
        <v>493</v>
      </c>
      <c r="G83" s="117">
        <v>60884400</v>
      </c>
      <c r="H83" s="117">
        <v>60884400</v>
      </c>
      <c r="I83" s="117">
        <v>0</v>
      </c>
      <c r="J83" s="117"/>
      <c r="K83" s="117"/>
      <c r="L83" s="117"/>
      <c r="M83" s="117"/>
      <c r="N83" s="117"/>
      <c r="O83" s="117">
        <v>65190707</v>
      </c>
      <c r="P83" s="117">
        <v>65190707</v>
      </c>
      <c r="Q83" s="117"/>
      <c r="R83" s="117"/>
      <c r="S83" s="117"/>
      <c r="T83" s="117"/>
      <c r="U83" s="117"/>
      <c r="V83" s="117">
        <v>67115515</v>
      </c>
      <c r="W83" s="117">
        <v>67115515</v>
      </c>
      <c r="X83" s="117"/>
      <c r="Y83" s="117"/>
      <c r="Z83" s="117"/>
      <c r="AA83" s="117"/>
      <c r="AB83" s="117"/>
    </row>
    <row r="84" spans="1:28" x14ac:dyDescent="0.2">
      <c r="A84" s="119" t="s">
        <v>488</v>
      </c>
      <c r="B84" s="118"/>
      <c r="C84" s="118" t="s">
        <v>134</v>
      </c>
      <c r="D84" s="118" t="s">
        <v>84</v>
      </c>
      <c r="E84" s="118" t="s">
        <v>85</v>
      </c>
      <c r="F84" s="118" t="s">
        <v>492</v>
      </c>
      <c r="G84" s="117">
        <v>1418600</v>
      </c>
      <c r="H84" s="117">
        <v>1418600</v>
      </c>
      <c r="I84" s="117">
        <v>0</v>
      </c>
      <c r="J84" s="117"/>
      <c r="K84" s="117"/>
      <c r="L84" s="117"/>
      <c r="M84" s="117"/>
      <c r="N84" s="117"/>
      <c r="O84" s="117">
        <v>1449300</v>
      </c>
      <c r="P84" s="117">
        <v>1449300</v>
      </c>
      <c r="Q84" s="117"/>
      <c r="R84" s="117"/>
      <c r="S84" s="117"/>
      <c r="T84" s="117"/>
      <c r="U84" s="117"/>
      <c r="V84" s="117">
        <v>1447900</v>
      </c>
      <c r="W84" s="117">
        <v>1447900</v>
      </c>
      <c r="X84" s="117"/>
      <c r="Y84" s="117"/>
      <c r="Z84" s="117"/>
      <c r="AA84" s="117"/>
      <c r="AB84" s="117"/>
    </row>
    <row r="85" spans="1:28" x14ac:dyDescent="0.2">
      <c r="A85" s="119" t="s">
        <v>488</v>
      </c>
      <c r="B85" s="118"/>
      <c r="C85" s="118" t="s">
        <v>134</v>
      </c>
      <c r="D85" s="118" t="s">
        <v>84</v>
      </c>
      <c r="E85" s="118" t="s">
        <v>85</v>
      </c>
      <c r="F85" s="118" t="s">
        <v>491</v>
      </c>
      <c r="G85" s="117"/>
      <c r="H85" s="117">
        <v>0</v>
      </c>
      <c r="I85" s="117">
        <v>0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  <row r="86" spans="1:28" x14ac:dyDescent="0.2">
      <c r="A86" s="119" t="s">
        <v>490</v>
      </c>
      <c r="B86" s="118"/>
      <c r="C86" s="118" t="s">
        <v>134</v>
      </c>
      <c r="D86" s="118" t="s">
        <v>106</v>
      </c>
      <c r="E86" s="118" t="s">
        <v>97</v>
      </c>
      <c r="F86" s="118" t="s">
        <v>489</v>
      </c>
      <c r="G86" s="117"/>
      <c r="H86" s="117">
        <v>0</v>
      </c>
      <c r="I86" s="117">
        <v>0</v>
      </c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  <row r="87" spans="1:28" x14ac:dyDescent="0.2">
      <c r="A87" s="119" t="s">
        <v>488</v>
      </c>
      <c r="B87" s="118"/>
      <c r="C87" s="118" t="s">
        <v>134</v>
      </c>
      <c r="D87" s="118" t="s">
        <v>84</v>
      </c>
      <c r="E87" s="118" t="s">
        <v>85</v>
      </c>
      <c r="F87" s="118" t="s">
        <v>487</v>
      </c>
      <c r="G87" s="117">
        <v>175270</v>
      </c>
      <c r="H87" s="117">
        <v>175270</v>
      </c>
      <c r="I87" s="117">
        <v>0</v>
      </c>
      <c r="J87" s="117"/>
      <c r="K87" s="117"/>
      <c r="L87" s="117"/>
      <c r="M87" s="117"/>
      <c r="N87" s="117"/>
      <c r="O87" s="117">
        <v>184100</v>
      </c>
      <c r="P87" s="117">
        <v>184100</v>
      </c>
      <c r="Q87" s="117"/>
      <c r="R87" s="117"/>
      <c r="S87" s="117"/>
      <c r="T87" s="117"/>
      <c r="U87" s="117"/>
      <c r="V87" s="117">
        <v>200900</v>
      </c>
      <c r="W87" s="117">
        <v>200900</v>
      </c>
      <c r="X87" s="117"/>
      <c r="Y87" s="117"/>
      <c r="Z87" s="117"/>
      <c r="AA87" s="117"/>
      <c r="AB87" s="117"/>
    </row>
    <row r="88" spans="1:28" ht="38.25" x14ac:dyDescent="0.2">
      <c r="A88" s="119" t="s">
        <v>486</v>
      </c>
      <c r="B88" s="118" t="s">
        <v>139</v>
      </c>
      <c r="C88" s="118" t="s">
        <v>73</v>
      </c>
      <c r="D88" s="118" t="s">
        <v>74</v>
      </c>
      <c r="E88" s="118" t="s">
        <v>75</v>
      </c>
      <c r="F88" s="118" t="s">
        <v>76</v>
      </c>
      <c r="G88" s="117"/>
      <c r="H88" s="117">
        <v>0</v>
      </c>
      <c r="I88" s="117">
        <v>0</v>
      </c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ht="25.5" x14ac:dyDescent="0.2">
      <c r="A89" s="119" t="s">
        <v>485</v>
      </c>
      <c r="B89" s="118" t="s">
        <v>140</v>
      </c>
      <c r="C89" s="118" t="s">
        <v>136</v>
      </c>
      <c r="D89" s="118" t="s">
        <v>74</v>
      </c>
      <c r="E89" s="118" t="s">
        <v>78</v>
      </c>
      <c r="F89" s="118" t="s">
        <v>79</v>
      </c>
      <c r="G89" s="117"/>
      <c r="H89" s="117">
        <v>0</v>
      </c>
      <c r="I89" s="117">
        <v>0</v>
      </c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ht="25.5" x14ac:dyDescent="0.2">
      <c r="A90" s="119" t="s">
        <v>485</v>
      </c>
      <c r="B90" s="118"/>
      <c r="C90" s="118" t="s">
        <v>136</v>
      </c>
      <c r="D90" s="118" t="s">
        <v>74</v>
      </c>
      <c r="E90" s="118" t="s">
        <v>78</v>
      </c>
      <c r="F90" s="118" t="s">
        <v>79</v>
      </c>
      <c r="G90" s="117"/>
      <c r="H90" s="117">
        <v>0</v>
      </c>
      <c r="I90" s="117">
        <v>0</v>
      </c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ht="51" x14ac:dyDescent="0.2">
      <c r="A91" s="119" t="s">
        <v>483</v>
      </c>
      <c r="B91" s="118"/>
      <c r="C91" s="118" t="s">
        <v>295</v>
      </c>
      <c r="D91" s="118" t="s">
        <v>84</v>
      </c>
      <c r="E91" s="118" t="s">
        <v>85</v>
      </c>
      <c r="F91" s="118" t="s">
        <v>484</v>
      </c>
      <c r="G91" s="117"/>
      <c r="H91" s="117">
        <v>0</v>
      </c>
      <c r="I91" s="117">
        <v>0</v>
      </c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ht="51" x14ac:dyDescent="0.2">
      <c r="A92" s="119" t="s">
        <v>483</v>
      </c>
      <c r="B92" s="118"/>
      <c r="C92" s="118" t="s">
        <v>295</v>
      </c>
      <c r="D92" s="118" t="s">
        <v>84</v>
      </c>
      <c r="E92" s="118" t="s">
        <v>85</v>
      </c>
      <c r="F92" s="118" t="s">
        <v>482</v>
      </c>
      <c r="G92" s="117"/>
      <c r="H92" s="117">
        <v>0</v>
      </c>
      <c r="I92" s="117">
        <v>0</v>
      </c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ht="63.75" x14ac:dyDescent="0.2">
      <c r="A93" s="119" t="s">
        <v>481</v>
      </c>
      <c r="B93" s="118" t="s">
        <v>141</v>
      </c>
      <c r="C93" s="118" t="s">
        <v>73</v>
      </c>
      <c r="D93" s="118" t="s">
        <v>74</v>
      </c>
      <c r="E93" s="118" t="s">
        <v>75</v>
      </c>
      <c r="F93" s="118" t="s">
        <v>76</v>
      </c>
      <c r="G93" s="117">
        <v>22042020</v>
      </c>
      <c r="H93" s="117">
        <v>0</v>
      </c>
      <c r="I93" s="117">
        <v>0</v>
      </c>
      <c r="J93" s="117"/>
      <c r="K93" s="117"/>
      <c r="L93" s="117"/>
      <c r="M93" s="117"/>
      <c r="N93" s="117"/>
      <c r="O93" s="117">
        <v>23163193</v>
      </c>
      <c r="P93" s="117"/>
      <c r="Q93" s="117"/>
      <c r="R93" s="117"/>
      <c r="S93" s="117"/>
      <c r="T93" s="117"/>
      <c r="U93" s="117"/>
      <c r="V93" s="117">
        <v>23988785</v>
      </c>
      <c r="W93" s="117"/>
      <c r="X93" s="117"/>
      <c r="Y93" s="117"/>
      <c r="Z93" s="117"/>
      <c r="AA93" s="117"/>
      <c r="AB93" s="117"/>
    </row>
    <row r="94" spans="1:28" ht="25.5" x14ac:dyDescent="0.2">
      <c r="A94" s="119" t="s">
        <v>480</v>
      </c>
      <c r="B94" s="118" t="s">
        <v>142</v>
      </c>
      <c r="C94" s="118" t="s">
        <v>73</v>
      </c>
      <c r="D94" s="118" t="s">
        <v>74</v>
      </c>
      <c r="E94" s="118" t="s">
        <v>75</v>
      </c>
      <c r="F94" s="118" t="s">
        <v>76</v>
      </c>
      <c r="G94" s="117">
        <v>22042020</v>
      </c>
      <c r="H94" s="117">
        <v>0</v>
      </c>
      <c r="I94" s="117">
        <v>0</v>
      </c>
      <c r="J94" s="117"/>
      <c r="K94" s="117"/>
      <c r="L94" s="117"/>
      <c r="M94" s="117"/>
      <c r="N94" s="117"/>
      <c r="O94" s="117">
        <v>23163193</v>
      </c>
      <c r="P94" s="117"/>
      <c r="Q94" s="117"/>
      <c r="R94" s="117"/>
      <c r="S94" s="117"/>
      <c r="T94" s="117"/>
      <c r="U94" s="117"/>
      <c r="V94" s="117">
        <v>23988785</v>
      </c>
      <c r="W94" s="117"/>
      <c r="X94" s="117"/>
      <c r="Y94" s="117"/>
      <c r="Z94" s="117"/>
      <c r="AA94" s="117"/>
      <c r="AB94" s="117"/>
    </row>
    <row r="95" spans="1:28" ht="25.5" x14ac:dyDescent="0.2">
      <c r="A95" s="119" t="s">
        <v>143</v>
      </c>
      <c r="B95" s="118"/>
      <c r="C95" s="118" t="s">
        <v>144</v>
      </c>
      <c r="D95" s="118" t="s">
        <v>74</v>
      </c>
      <c r="E95" s="118" t="s">
        <v>78</v>
      </c>
      <c r="F95" s="118" t="s">
        <v>79</v>
      </c>
      <c r="G95" s="117">
        <v>1852000</v>
      </c>
      <c r="H95" s="117">
        <v>0</v>
      </c>
      <c r="I95" s="117">
        <v>0</v>
      </c>
      <c r="J95" s="117"/>
      <c r="K95" s="117"/>
      <c r="L95" s="117"/>
      <c r="M95" s="117">
        <v>1852000</v>
      </c>
      <c r="N95" s="117"/>
      <c r="O95" s="117">
        <v>1852000</v>
      </c>
      <c r="P95" s="117"/>
      <c r="Q95" s="117"/>
      <c r="R95" s="117"/>
      <c r="S95" s="117"/>
      <c r="T95" s="117">
        <v>1852000</v>
      </c>
      <c r="U95" s="117"/>
      <c r="V95" s="117">
        <v>1852000</v>
      </c>
      <c r="W95" s="117"/>
      <c r="X95" s="117"/>
      <c r="Y95" s="117"/>
      <c r="Z95" s="117"/>
      <c r="AA95" s="117">
        <v>1852000</v>
      </c>
      <c r="AB95" s="117"/>
    </row>
    <row r="96" spans="1:28" ht="25.5" x14ac:dyDescent="0.2">
      <c r="A96" s="119" t="s">
        <v>143</v>
      </c>
      <c r="B96" s="118"/>
      <c r="C96" s="118" t="s">
        <v>144</v>
      </c>
      <c r="D96" s="118" t="s">
        <v>74</v>
      </c>
      <c r="E96" s="118" t="s">
        <v>78</v>
      </c>
      <c r="F96" s="118" t="s">
        <v>137</v>
      </c>
      <c r="G96" s="117"/>
      <c r="H96" s="117">
        <v>0</v>
      </c>
      <c r="I96" s="117">
        <v>0</v>
      </c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</row>
    <row r="97" spans="1:28" ht="25.5" x14ac:dyDescent="0.2">
      <c r="A97" s="119" t="s">
        <v>143</v>
      </c>
      <c r="B97" s="118"/>
      <c r="C97" s="118" t="s">
        <v>144</v>
      </c>
      <c r="D97" s="118" t="s">
        <v>84</v>
      </c>
      <c r="E97" s="118" t="s">
        <v>85</v>
      </c>
      <c r="F97" s="118" t="s">
        <v>479</v>
      </c>
      <c r="G97" s="117"/>
      <c r="H97" s="117">
        <v>0</v>
      </c>
      <c r="I97" s="117">
        <v>0</v>
      </c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</row>
    <row r="98" spans="1:28" ht="25.5" x14ac:dyDescent="0.2">
      <c r="A98" s="119" t="s">
        <v>143</v>
      </c>
      <c r="B98" s="118"/>
      <c r="C98" s="118" t="s">
        <v>144</v>
      </c>
      <c r="D98" s="118" t="s">
        <v>84</v>
      </c>
      <c r="E98" s="118" t="s">
        <v>85</v>
      </c>
      <c r="F98" s="118" t="s">
        <v>478</v>
      </c>
      <c r="G98" s="117"/>
      <c r="H98" s="117">
        <v>0</v>
      </c>
      <c r="I98" s="117">
        <v>0</v>
      </c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</row>
    <row r="99" spans="1:28" ht="25.5" x14ac:dyDescent="0.2">
      <c r="A99" s="119" t="s">
        <v>143</v>
      </c>
      <c r="B99" s="118"/>
      <c r="C99" s="118" t="s">
        <v>144</v>
      </c>
      <c r="D99" s="118" t="s">
        <v>106</v>
      </c>
      <c r="E99" s="118" t="s">
        <v>97</v>
      </c>
      <c r="F99" s="118" t="s">
        <v>477</v>
      </c>
      <c r="G99" s="117"/>
      <c r="H99" s="117">
        <v>0</v>
      </c>
      <c r="I99" s="117">
        <v>0</v>
      </c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</row>
    <row r="100" spans="1:28" ht="25.5" x14ac:dyDescent="0.2">
      <c r="A100" s="119" t="s">
        <v>143</v>
      </c>
      <c r="B100" s="118"/>
      <c r="C100" s="118" t="s">
        <v>144</v>
      </c>
      <c r="D100" s="118" t="s">
        <v>475</v>
      </c>
      <c r="E100" s="118" t="s">
        <v>97</v>
      </c>
      <c r="F100" s="118" t="s">
        <v>476</v>
      </c>
      <c r="G100" s="117">
        <v>177400</v>
      </c>
      <c r="H100" s="117">
        <v>0</v>
      </c>
      <c r="I100" s="117">
        <v>0</v>
      </c>
      <c r="J100" s="117">
        <v>177400</v>
      </c>
      <c r="K100" s="117"/>
      <c r="L100" s="117"/>
      <c r="M100" s="117"/>
      <c r="N100" s="117"/>
      <c r="O100" s="117">
        <v>174900</v>
      </c>
      <c r="P100" s="117"/>
      <c r="Q100" s="117">
        <v>174900</v>
      </c>
      <c r="R100" s="117"/>
      <c r="S100" s="117"/>
      <c r="T100" s="117"/>
      <c r="U100" s="117"/>
      <c r="V100" s="117">
        <v>174900</v>
      </c>
      <c r="W100" s="117"/>
      <c r="X100" s="117">
        <v>174900</v>
      </c>
      <c r="Y100" s="117"/>
      <c r="Z100" s="117"/>
      <c r="AA100" s="117"/>
      <c r="AB100" s="117"/>
    </row>
    <row r="101" spans="1:28" ht="25.5" x14ac:dyDescent="0.2">
      <c r="A101" s="119" t="s">
        <v>143</v>
      </c>
      <c r="B101" s="118"/>
      <c r="C101" s="118" t="s">
        <v>144</v>
      </c>
      <c r="D101" s="118" t="s">
        <v>475</v>
      </c>
      <c r="E101" s="118" t="s">
        <v>97</v>
      </c>
      <c r="F101" s="118" t="s">
        <v>474</v>
      </c>
      <c r="G101" s="117">
        <v>3600</v>
      </c>
      <c r="H101" s="117">
        <v>0</v>
      </c>
      <c r="I101" s="117">
        <v>0</v>
      </c>
      <c r="J101" s="117">
        <v>3600</v>
      </c>
      <c r="K101" s="117"/>
      <c r="L101" s="117"/>
      <c r="M101" s="117"/>
      <c r="N101" s="117"/>
      <c r="O101" s="117">
        <v>3600</v>
      </c>
      <c r="P101" s="117"/>
      <c r="Q101" s="117">
        <v>3600</v>
      </c>
      <c r="R101" s="117"/>
      <c r="S101" s="117"/>
      <c r="T101" s="117"/>
      <c r="U101" s="117"/>
      <c r="V101" s="117">
        <v>3600</v>
      </c>
      <c r="W101" s="117"/>
      <c r="X101" s="117">
        <v>3600</v>
      </c>
      <c r="Y101" s="117"/>
      <c r="Z101" s="117"/>
      <c r="AA101" s="117"/>
      <c r="AB101" s="117"/>
    </row>
    <row r="102" spans="1:28" ht="25.5" x14ac:dyDescent="0.2">
      <c r="A102" s="119" t="s">
        <v>143</v>
      </c>
      <c r="B102" s="118"/>
      <c r="C102" s="118" t="s">
        <v>144</v>
      </c>
      <c r="D102" s="118" t="s">
        <v>473</v>
      </c>
      <c r="E102" s="118" t="s">
        <v>97</v>
      </c>
      <c r="F102" s="118" t="s">
        <v>472</v>
      </c>
      <c r="G102" s="117">
        <v>1140600</v>
      </c>
      <c r="H102" s="117">
        <v>0</v>
      </c>
      <c r="I102" s="117">
        <v>0</v>
      </c>
      <c r="J102" s="117">
        <v>1140600</v>
      </c>
      <c r="K102" s="117"/>
      <c r="L102" s="117"/>
      <c r="M102" s="117"/>
      <c r="N102" s="117"/>
      <c r="O102" s="117">
        <v>1191500</v>
      </c>
      <c r="P102" s="117"/>
      <c r="Q102" s="117">
        <v>1191500</v>
      </c>
      <c r="R102" s="117"/>
      <c r="S102" s="117"/>
      <c r="T102" s="117"/>
      <c r="U102" s="117"/>
      <c r="V102" s="117">
        <v>1191500</v>
      </c>
      <c r="W102" s="117"/>
      <c r="X102" s="117">
        <v>1191500</v>
      </c>
      <c r="Y102" s="117"/>
      <c r="Z102" s="117"/>
      <c r="AA102" s="117"/>
      <c r="AB102" s="117"/>
    </row>
    <row r="103" spans="1:28" ht="25.5" x14ac:dyDescent="0.2">
      <c r="A103" s="119" t="s">
        <v>143</v>
      </c>
      <c r="B103" s="118"/>
      <c r="C103" s="118" t="s">
        <v>144</v>
      </c>
      <c r="D103" s="118" t="s">
        <v>84</v>
      </c>
      <c r="E103" s="118" t="s">
        <v>85</v>
      </c>
      <c r="F103" s="118" t="s">
        <v>471</v>
      </c>
      <c r="G103" s="117">
        <v>18387090</v>
      </c>
      <c r="H103" s="117">
        <v>18387090</v>
      </c>
      <c r="I103" s="117">
        <v>0</v>
      </c>
      <c r="J103" s="117"/>
      <c r="K103" s="117"/>
      <c r="L103" s="117"/>
      <c r="M103" s="117"/>
      <c r="N103" s="117"/>
      <c r="O103" s="117">
        <v>19447893</v>
      </c>
      <c r="P103" s="117">
        <v>19447893</v>
      </c>
      <c r="Q103" s="117"/>
      <c r="R103" s="117"/>
      <c r="S103" s="117"/>
      <c r="T103" s="117"/>
      <c r="U103" s="117"/>
      <c r="V103" s="117">
        <v>20268885</v>
      </c>
      <c r="W103" s="117">
        <v>20268885</v>
      </c>
      <c r="X103" s="117"/>
      <c r="Y103" s="117"/>
      <c r="Z103" s="117"/>
      <c r="AA103" s="117"/>
      <c r="AB103" s="117"/>
    </row>
    <row r="104" spans="1:28" ht="25.5" x14ac:dyDescent="0.2">
      <c r="A104" s="119" t="s">
        <v>143</v>
      </c>
      <c r="B104" s="118"/>
      <c r="C104" s="118" t="s">
        <v>144</v>
      </c>
      <c r="D104" s="118" t="s">
        <v>84</v>
      </c>
      <c r="E104" s="118" t="s">
        <v>85</v>
      </c>
      <c r="F104" s="118" t="s">
        <v>470</v>
      </c>
      <c r="G104" s="117">
        <v>428400</v>
      </c>
      <c r="H104" s="117">
        <v>428400</v>
      </c>
      <c r="I104" s="117">
        <v>0</v>
      </c>
      <c r="J104" s="117"/>
      <c r="K104" s="117"/>
      <c r="L104" s="117"/>
      <c r="M104" s="117"/>
      <c r="N104" s="117"/>
      <c r="O104" s="117">
        <v>437700</v>
      </c>
      <c r="P104" s="117">
        <v>437700</v>
      </c>
      <c r="Q104" s="117"/>
      <c r="R104" s="117"/>
      <c r="S104" s="117"/>
      <c r="T104" s="117"/>
      <c r="U104" s="117"/>
      <c r="V104" s="117">
        <v>437200</v>
      </c>
      <c r="W104" s="117">
        <v>437200</v>
      </c>
      <c r="X104" s="117"/>
      <c r="Y104" s="117"/>
      <c r="Z104" s="117"/>
      <c r="AA104" s="117"/>
      <c r="AB104" s="117"/>
    </row>
    <row r="105" spans="1:28" ht="25.5" x14ac:dyDescent="0.2">
      <c r="A105" s="119" t="s">
        <v>143</v>
      </c>
      <c r="B105" s="118"/>
      <c r="C105" s="118" t="s">
        <v>144</v>
      </c>
      <c r="D105" s="118" t="s">
        <v>84</v>
      </c>
      <c r="E105" s="118" t="s">
        <v>85</v>
      </c>
      <c r="F105" s="118" t="s">
        <v>469</v>
      </c>
      <c r="G105" s="117"/>
      <c r="H105" s="117">
        <v>0</v>
      </c>
      <c r="I105" s="117">
        <v>0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</row>
    <row r="106" spans="1:28" ht="25.5" x14ac:dyDescent="0.2">
      <c r="A106" s="119" t="s">
        <v>143</v>
      </c>
      <c r="B106" s="118"/>
      <c r="C106" s="118" t="s">
        <v>144</v>
      </c>
      <c r="D106" s="118" t="s">
        <v>84</v>
      </c>
      <c r="E106" s="118" t="s">
        <v>85</v>
      </c>
      <c r="F106" s="118" t="s">
        <v>468</v>
      </c>
      <c r="G106" s="117">
        <v>52930</v>
      </c>
      <c r="H106" s="117">
        <v>52930</v>
      </c>
      <c r="I106" s="117">
        <v>0</v>
      </c>
      <c r="J106" s="117"/>
      <c r="K106" s="117"/>
      <c r="L106" s="117"/>
      <c r="M106" s="117"/>
      <c r="N106" s="117"/>
      <c r="O106" s="117">
        <v>55600</v>
      </c>
      <c r="P106" s="117">
        <v>55600</v>
      </c>
      <c r="Q106" s="117"/>
      <c r="R106" s="117"/>
      <c r="S106" s="117"/>
      <c r="T106" s="117"/>
      <c r="U106" s="117"/>
      <c r="V106" s="117">
        <v>60700</v>
      </c>
      <c r="W106" s="117">
        <v>60700</v>
      </c>
      <c r="X106" s="117"/>
      <c r="Y106" s="117"/>
      <c r="Z106" s="117"/>
      <c r="AA106" s="117"/>
      <c r="AB106" s="117"/>
    </row>
    <row r="107" spans="1:28" ht="25.5" x14ac:dyDescent="0.2">
      <c r="A107" s="119" t="s">
        <v>145</v>
      </c>
      <c r="B107" s="118" t="s">
        <v>146</v>
      </c>
      <c r="C107" s="118" t="s">
        <v>73</v>
      </c>
      <c r="D107" s="118" t="s">
        <v>74</v>
      </c>
      <c r="E107" s="118" t="s">
        <v>75</v>
      </c>
      <c r="F107" s="118" t="s">
        <v>76</v>
      </c>
      <c r="G107" s="117">
        <v>7346100</v>
      </c>
      <c r="H107" s="117">
        <v>0</v>
      </c>
      <c r="I107" s="117">
        <v>0</v>
      </c>
      <c r="J107" s="117"/>
      <c r="K107" s="117"/>
      <c r="L107" s="117"/>
      <c r="M107" s="117"/>
      <c r="N107" s="117"/>
      <c r="O107" s="117">
        <v>7265800</v>
      </c>
      <c r="P107" s="117"/>
      <c r="Q107" s="117"/>
      <c r="R107" s="117"/>
      <c r="S107" s="117"/>
      <c r="T107" s="117"/>
      <c r="U107" s="117"/>
      <c r="V107" s="117">
        <v>7265800</v>
      </c>
      <c r="W107" s="117"/>
      <c r="X107" s="117"/>
      <c r="Y107" s="117"/>
      <c r="Z107" s="117"/>
      <c r="AA107" s="117"/>
      <c r="AB107" s="117"/>
    </row>
    <row r="108" spans="1:28" ht="25.5" x14ac:dyDescent="0.2">
      <c r="A108" s="119" t="s">
        <v>147</v>
      </c>
      <c r="B108" s="118" t="s">
        <v>148</v>
      </c>
      <c r="C108" s="118" t="s">
        <v>149</v>
      </c>
      <c r="D108" s="118" t="s">
        <v>74</v>
      </c>
      <c r="E108" s="118" t="s">
        <v>78</v>
      </c>
      <c r="F108" s="118" t="s">
        <v>79</v>
      </c>
      <c r="G108" s="117">
        <v>751000</v>
      </c>
      <c r="H108" s="117">
        <v>0</v>
      </c>
      <c r="I108" s="117">
        <v>0</v>
      </c>
      <c r="J108" s="117"/>
      <c r="K108" s="117"/>
      <c r="L108" s="117"/>
      <c r="M108" s="117">
        <v>751000</v>
      </c>
      <c r="N108" s="117"/>
      <c r="O108" s="117">
        <v>751000</v>
      </c>
      <c r="P108" s="117"/>
      <c r="Q108" s="117"/>
      <c r="R108" s="117"/>
      <c r="S108" s="117"/>
      <c r="T108" s="117">
        <v>751000</v>
      </c>
      <c r="U108" s="117"/>
      <c r="V108" s="117">
        <v>751000</v>
      </c>
      <c r="W108" s="117"/>
      <c r="X108" s="117"/>
      <c r="Y108" s="117"/>
      <c r="Z108" s="117"/>
      <c r="AA108" s="117">
        <v>751000</v>
      </c>
      <c r="AB108" s="117"/>
    </row>
    <row r="109" spans="1:28" ht="25.5" x14ac:dyDescent="0.2">
      <c r="A109" s="119" t="s">
        <v>147</v>
      </c>
      <c r="B109" s="118" t="s">
        <v>148</v>
      </c>
      <c r="C109" s="118" t="s">
        <v>149</v>
      </c>
      <c r="D109" s="118" t="s">
        <v>74</v>
      </c>
      <c r="E109" s="118" t="s">
        <v>78</v>
      </c>
      <c r="F109" s="118" t="s">
        <v>137</v>
      </c>
      <c r="G109" s="117"/>
      <c r="H109" s="117">
        <v>0</v>
      </c>
      <c r="I109" s="117">
        <v>0</v>
      </c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</row>
    <row r="110" spans="1:28" x14ac:dyDescent="0.2">
      <c r="A110" s="119" t="s">
        <v>147</v>
      </c>
      <c r="B110" s="118" t="s">
        <v>148</v>
      </c>
      <c r="C110" s="118" t="s">
        <v>149</v>
      </c>
      <c r="D110" s="118" t="s">
        <v>84</v>
      </c>
      <c r="E110" s="118" t="s">
        <v>85</v>
      </c>
      <c r="F110" s="118" t="s">
        <v>467</v>
      </c>
      <c r="G110" s="117"/>
      <c r="H110" s="117">
        <v>0</v>
      </c>
      <c r="I110" s="117">
        <v>0</v>
      </c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</row>
    <row r="111" spans="1:28" x14ac:dyDescent="0.2">
      <c r="A111" s="119" t="s">
        <v>147</v>
      </c>
      <c r="B111" s="118" t="s">
        <v>148</v>
      </c>
      <c r="C111" s="118" t="s">
        <v>149</v>
      </c>
      <c r="D111" s="118" t="s">
        <v>84</v>
      </c>
      <c r="E111" s="118" t="s">
        <v>85</v>
      </c>
      <c r="F111" s="118" t="s">
        <v>466</v>
      </c>
      <c r="G111" s="117"/>
      <c r="H111" s="117">
        <v>0</v>
      </c>
      <c r="I111" s="117">
        <v>0</v>
      </c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</row>
    <row r="112" spans="1:28" x14ac:dyDescent="0.2">
      <c r="A112" s="119" t="s">
        <v>147</v>
      </c>
      <c r="B112" s="118" t="s">
        <v>148</v>
      </c>
      <c r="C112" s="118" t="s">
        <v>149</v>
      </c>
      <c r="D112" s="118" t="s">
        <v>106</v>
      </c>
      <c r="E112" s="118" t="s">
        <v>97</v>
      </c>
      <c r="F112" s="118" t="s">
        <v>465</v>
      </c>
      <c r="G112" s="117"/>
      <c r="H112" s="117">
        <v>0</v>
      </c>
      <c r="I112" s="117">
        <v>0</v>
      </c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</row>
    <row r="113" spans="1:28" x14ac:dyDescent="0.2">
      <c r="A113" s="119" t="s">
        <v>147</v>
      </c>
      <c r="B113" s="118" t="s">
        <v>148</v>
      </c>
      <c r="C113" s="118" t="s">
        <v>149</v>
      </c>
      <c r="D113" s="118" t="s">
        <v>84</v>
      </c>
      <c r="E113" s="118" t="s">
        <v>85</v>
      </c>
      <c r="F113" s="118" t="s">
        <v>462</v>
      </c>
      <c r="G113" s="117"/>
      <c r="H113" s="117">
        <v>0</v>
      </c>
      <c r="I113" s="117">
        <v>0</v>
      </c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</row>
    <row r="114" spans="1:28" x14ac:dyDescent="0.2">
      <c r="A114" s="119" t="s">
        <v>147</v>
      </c>
      <c r="B114" s="118" t="s">
        <v>148</v>
      </c>
      <c r="C114" s="118" t="s">
        <v>149</v>
      </c>
      <c r="D114" s="118" t="s">
        <v>84</v>
      </c>
      <c r="E114" s="118" t="s">
        <v>85</v>
      </c>
      <c r="F114" s="118" t="s">
        <v>464</v>
      </c>
      <c r="G114" s="117">
        <v>2337300</v>
      </c>
      <c r="H114" s="117">
        <v>2337300</v>
      </c>
      <c r="I114" s="117">
        <v>0</v>
      </c>
      <c r="J114" s="117"/>
      <c r="K114" s="117"/>
      <c r="L114" s="117"/>
      <c r="M114" s="117"/>
      <c r="N114" s="117"/>
      <c r="O114" s="117">
        <v>2337300</v>
      </c>
      <c r="P114" s="117">
        <v>2337300</v>
      </c>
      <c r="Q114" s="117"/>
      <c r="R114" s="117"/>
      <c r="S114" s="117"/>
      <c r="T114" s="117"/>
      <c r="U114" s="117"/>
      <c r="V114" s="117">
        <v>2337300</v>
      </c>
      <c r="W114" s="117">
        <v>2337300</v>
      </c>
      <c r="X114" s="117"/>
      <c r="Y114" s="117"/>
      <c r="Z114" s="117"/>
      <c r="AA114" s="117"/>
      <c r="AB114" s="117"/>
    </row>
    <row r="115" spans="1:28" x14ac:dyDescent="0.2">
      <c r="A115" s="119" t="s">
        <v>147</v>
      </c>
      <c r="B115" s="118" t="s">
        <v>148</v>
      </c>
      <c r="C115" s="118" t="s">
        <v>149</v>
      </c>
      <c r="D115" s="118" t="s">
        <v>84</v>
      </c>
      <c r="E115" s="118" t="s">
        <v>85</v>
      </c>
      <c r="F115" s="118" t="s">
        <v>463</v>
      </c>
      <c r="G115" s="117">
        <v>4257800</v>
      </c>
      <c r="H115" s="117">
        <v>4257800</v>
      </c>
      <c r="I115" s="117">
        <v>0</v>
      </c>
      <c r="J115" s="117"/>
      <c r="K115" s="117"/>
      <c r="L115" s="117"/>
      <c r="M115" s="117"/>
      <c r="N115" s="117"/>
      <c r="O115" s="117">
        <v>4177500</v>
      </c>
      <c r="P115" s="117">
        <v>4177500</v>
      </c>
      <c r="Q115" s="117"/>
      <c r="R115" s="117"/>
      <c r="S115" s="117"/>
      <c r="T115" s="117"/>
      <c r="U115" s="117"/>
      <c r="V115" s="117">
        <v>4177500</v>
      </c>
      <c r="W115" s="117">
        <v>4177500</v>
      </c>
      <c r="X115" s="117"/>
      <c r="Y115" s="117"/>
      <c r="Z115" s="117"/>
      <c r="AA115" s="117"/>
      <c r="AB115" s="117"/>
    </row>
    <row r="116" spans="1:28" ht="25.5" x14ac:dyDescent="0.2">
      <c r="A116" s="119" t="s">
        <v>147</v>
      </c>
      <c r="B116" s="118" t="s">
        <v>151</v>
      </c>
      <c r="C116" s="118" t="s">
        <v>152</v>
      </c>
      <c r="D116" s="118" t="s">
        <v>74</v>
      </c>
      <c r="E116" s="118" t="s">
        <v>78</v>
      </c>
      <c r="F116" s="118" t="s">
        <v>79</v>
      </c>
      <c r="G116" s="117"/>
      <c r="H116" s="117">
        <v>0</v>
      </c>
      <c r="I116" s="117">
        <v>0</v>
      </c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</row>
    <row r="117" spans="1:28" ht="25.5" x14ac:dyDescent="0.2">
      <c r="A117" s="119" t="s">
        <v>147</v>
      </c>
      <c r="B117" s="118" t="s">
        <v>151</v>
      </c>
      <c r="C117" s="118" t="s">
        <v>152</v>
      </c>
      <c r="D117" s="118" t="s">
        <v>74</v>
      </c>
      <c r="E117" s="118" t="s">
        <v>78</v>
      </c>
      <c r="F117" s="118" t="s">
        <v>137</v>
      </c>
      <c r="G117" s="117"/>
      <c r="H117" s="117">
        <v>0</v>
      </c>
      <c r="I117" s="117">
        <v>0</v>
      </c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</row>
    <row r="118" spans="1:28" x14ac:dyDescent="0.2">
      <c r="A118" s="119" t="s">
        <v>147</v>
      </c>
      <c r="B118" s="118" t="s">
        <v>151</v>
      </c>
      <c r="C118" s="118" t="s">
        <v>152</v>
      </c>
      <c r="D118" s="118" t="s">
        <v>84</v>
      </c>
      <c r="E118" s="118" t="s">
        <v>85</v>
      </c>
      <c r="F118" s="118" t="s">
        <v>462</v>
      </c>
      <c r="G118" s="117"/>
      <c r="H118" s="117">
        <v>0</v>
      </c>
      <c r="I118" s="117">
        <v>0</v>
      </c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</row>
    <row r="119" spans="1:28" ht="25.5" x14ac:dyDescent="0.2">
      <c r="A119" s="119" t="s">
        <v>147</v>
      </c>
      <c r="B119" s="118" t="s">
        <v>153</v>
      </c>
      <c r="C119" s="118" t="s">
        <v>150</v>
      </c>
      <c r="D119" s="118" t="s">
        <v>74</v>
      </c>
      <c r="E119" s="118" t="s">
        <v>78</v>
      </c>
      <c r="F119" s="118" t="s">
        <v>79</v>
      </c>
      <c r="G119" s="117"/>
      <c r="H119" s="117">
        <v>0</v>
      </c>
      <c r="I119" s="117">
        <v>0</v>
      </c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</row>
    <row r="120" spans="1:28" ht="25.5" x14ac:dyDescent="0.2">
      <c r="A120" s="119" t="s">
        <v>154</v>
      </c>
      <c r="B120" s="118" t="s">
        <v>155</v>
      </c>
      <c r="C120" s="118" t="s">
        <v>73</v>
      </c>
      <c r="D120" s="118" t="s">
        <v>74</v>
      </c>
      <c r="E120" s="118" t="s">
        <v>75</v>
      </c>
      <c r="F120" s="118" t="s">
        <v>76</v>
      </c>
      <c r="G120" s="175">
        <v>43821510</v>
      </c>
      <c r="H120" s="175">
        <v>0</v>
      </c>
      <c r="I120" s="175">
        <v>0</v>
      </c>
      <c r="J120" s="175"/>
      <c r="K120" s="175"/>
      <c r="L120" s="175"/>
      <c r="M120" s="175"/>
      <c r="N120" s="175"/>
      <c r="O120" s="175">
        <v>41573200</v>
      </c>
      <c r="P120" s="175"/>
      <c r="Q120" s="175"/>
      <c r="R120" s="175"/>
      <c r="S120" s="175"/>
      <c r="T120" s="175"/>
      <c r="U120" s="175"/>
      <c r="V120" s="175">
        <v>47101300</v>
      </c>
      <c r="W120" s="117"/>
      <c r="X120" s="117"/>
      <c r="Y120" s="117"/>
      <c r="Z120" s="117"/>
      <c r="AA120" s="117"/>
      <c r="AB120" s="117"/>
    </row>
    <row r="121" spans="1:28" ht="25.5" x14ac:dyDescent="0.2">
      <c r="A121" s="119" t="s">
        <v>156</v>
      </c>
      <c r="B121" s="118" t="s">
        <v>157</v>
      </c>
      <c r="C121" s="118" t="s">
        <v>73</v>
      </c>
      <c r="D121" s="118" t="s">
        <v>74</v>
      </c>
      <c r="E121" s="118" t="s">
        <v>75</v>
      </c>
      <c r="F121" s="118" t="s">
        <v>76</v>
      </c>
      <c r="G121" s="117">
        <v>33452810</v>
      </c>
      <c r="H121" s="117">
        <v>0</v>
      </c>
      <c r="I121" s="117">
        <v>0</v>
      </c>
      <c r="J121" s="117"/>
      <c r="K121" s="117"/>
      <c r="L121" s="117"/>
      <c r="M121" s="117"/>
      <c r="N121" s="117"/>
      <c r="O121" s="117">
        <v>30965700</v>
      </c>
      <c r="P121" s="117"/>
      <c r="Q121" s="117"/>
      <c r="R121" s="117"/>
      <c r="S121" s="117"/>
      <c r="T121" s="117"/>
      <c r="U121" s="117"/>
      <c r="V121" s="117">
        <v>36040300</v>
      </c>
      <c r="W121" s="117"/>
      <c r="X121" s="117"/>
      <c r="Y121" s="117"/>
      <c r="Z121" s="117"/>
      <c r="AA121" s="117"/>
      <c r="AB121" s="117"/>
    </row>
    <row r="122" spans="1:28" x14ac:dyDescent="0.2">
      <c r="A122" s="119" t="s">
        <v>159</v>
      </c>
      <c r="B122" s="118"/>
      <c r="C122" s="118" t="s">
        <v>138</v>
      </c>
      <c r="D122" s="118" t="s">
        <v>84</v>
      </c>
      <c r="E122" s="118" t="s">
        <v>85</v>
      </c>
      <c r="F122" s="118" t="s">
        <v>461</v>
      </c>
      <c r="G122" s="117"/>
      <c r="H122" s="117">
        <v>0</v>
      </c>
      <c r="I122" s="117">
        <v>0</v>
      </c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</row>
    <row r="123" spans="1:28" x14ac:dyDescent="0.2">
      <c r="A123" s="119" t="s">
        <v>159</v>
      </c>
      <c r="B123" s="118"/>
      <c r="C123" s="118" t="s">
        <v>138</v>
      </c>
      <c r="D123" s="118" t="s">
        <v>84</v>
      </c>
      <c r="E123" s="118" t="s">
        <v>85</v>
      </c>
      <c r="F123" s="118" t="s">
        <v>460</v>
      </c>
      <c r="G123" s="117"/>
      <c r="H123" s="117">
        <v>0</v>
      </c>
      <c r="I123" s="117">
        <v>0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</row>
    <row r="124" spans="1:28" ht="25.5" x14ac:dyDescent="0.2">
      <c r="A124" s="119" t="s">
        <v>169</v>
      </c>
      <c r="B124" s="118"/>
      <c r="C124" s="118" t="s">
        <v>138</v>
      </c>
      <c r="D124" s="118" t="s">
        <v>74</v>
      </c>
      <c r="E124" s="118" t="s">
        <v>78</v>
      </c>
      <c r="F124" s="118" t="s">
        <v>79</v>
      </c>
      <c r="G124" s="117"/>
      <c r="H124" s="117">
        <v>0</v>
      </c>
      <c r="I124" s="117">
        <v>0</v>
      </c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</row>
    <row r="125" spans="1:28" x14ac:dyDescent="0.2">
      <c r="A125" s="119" t="s">
        <v>169</v>
      </c>
      <c r="B125" s="118"/>
      <c r="C125" s="118" t="s">
        <v>138</v>
      </c>
      <c r="D125" s="118" t="s">
        <v>84</v>
      </c>
      <c r="E125" s="118" t="s">
        <v>85</v>
      </c>
      <c r="F125" s="118" t="s">
        <v>459</v>
      </c>
      <c r="G125" s="117"/>
      <c r="H125" s="117">
        <v>0</v>
      </c>
      <c r="I125" s="117">
        <v>0</v>
      </c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</row>
    <row r="126" spans="1:28" ht="25.5" x14ac:dyDescent="0.2">
      <c r="A126" s="119" t="s">
        <v>160</v>
      </c>
      <c r="B126" s="118"/>
      <c r="C126" s="118" t="s">
        <v>138</v>
      </c>
      <c r="D126" s="118" t="s">
        <v>74</v>
      </c>
      <c r="E126" s="118" t="s">
        <v>78</v>
      </c>
      <c r="F126" s="118" t="s">
        <v>79</v>
      </c>
      <c r="G126" s="117"/>
      <c r="H126" s="117">
        <v>0</v>
      </c>
      <c r="I126" s="117">
        <v>0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</row>
    <row r="127" spans="1:28" x14ac:dyDescent="0.2">
      <c r="A127" s="119" t="s">
        <v>160</v>
      </c>
      <c r="B127" s="118"/>
      <c r="C127" s="118" t="s">
        <v>138</v>
      </c>
      <c r="D127" s="118" t="s">
        <v>84</v>
      </c>
      <c r="E127" s="118" t="s">
        <v>85</v>
      </c>
      <c r="F127" s="118" t="s">
        <v>458</v>
      </c>
      <c r="G127" s="117"/>
      <c r="H127" s="117">
        <v>0</v>
      </c>
      <c r="I127" s="117">
        <v>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</row>
    <row r="128" spans="1:28" x14ac:dyDescent="0.2">
      <c r="A128" s="119" t="s">
        <v>160</v>
      </c>
      <c r="B128" s="118"/>
      <c r="C128" s="118" t="s">
        <v>138</v>
      </c>
      <c r="D128" s="118" t="s">
        <v>84</v>
      </c>
      <c r="E128" s="118" t="s">
        <v>85</v>
      </c>
      <c r="F128" s="118" t="s">
        <v>457</v>
      </c>
      <c r="G128" s="117"/>
      <c r="H128" s="117">
        <v>0</v>
      </c>
      <c r="I128" s="117">
        <v>0</v>
      </c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</row>
    <row r="129" spans="1:28" ht="25.5" x14ac:dyDescent="0.2">
      <c r="A129" s="119" t="s">
        <v>161</v>
      </c>
      <c r="B129" s="118"/>
      <c r="C129" s="118" t="s">
        <v>162</v>
      </c>
      <c r="D129" s="118" t="s">
        <v>74</v>
      </c>
      <c r="E129" s="118" t="s">
        <v>78</v>
      </c>
      <c r="F129" s="118" t="s">
        <v>79</v>
      </c>
      <c r="G129" s="117"/>
      <c r="H129" s="117">
        <v>0</v>
      </c>
      <c r="I129" s="117">
        <v>0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</row>
    <row r="130" spans="1:28" ht="25.5" x14ac:dyDescent="0.2">
      <c r="A130" s="119" t="s">
        <v>161</v>
      </c>
      <c r="B130" s="118"/>
      <c r="C130" s="118" t="s">
        <v>138</v>
      </c>
      <c r="D130" s="118" t="s">
        <v>74</v>
      </c>
      <c r="E130" s="118" t="s">
        <v>78</v>
      </c>
      <c r="F130" s="118" t="s">
        <v>79</v>
      </c>
      <c r="G130" s="117">
        <v>2855000</v>
      </c>
      <c r="H130" s="117">
        <v>0</v>
      </c>
      <c r="I130" s="117">
        <v>0</v>
      </c>
      <c r="J130" s="117"/>
      <c r="K130" s="117"/>
      <c r="L130" s="117"/>
      <c r="M130" s="117">
        <v>2855000</v>
      </c>
      <c r="N130" s="117"/>
      <c r="O130" s="117">
        <v>2855000</v>
      </c>
      <c r="P130" s="117"/>
      <c r="Q130" s="117"/>
      <c r="R130" s="117"/>
      <c r="S130" s="117"/>
      <c r="T130" s="117">
        <v>2855000</v>
      </c>
      <c r="U130" s="117"/>
      <c r="V130" s="117">
        <v>2855000</v>
      </c>
      <c r="W130" s="117"/>
      <c r="X130" s="117"/>
      <c r="Y130" s="117"/>
      <c r="Z130" s="117"/>
      <c r="AA130" s="117">
        <v>2855000</v>
      </c>
      <c r="AB130" s="117"/>
    </row>
    <row r="131" spans="1:28" ht="25.5" x14ac:dyDescent="0.2">
      <c r="A131" s="119" t="s">
        <v>161</v>
      </c>
      <c r="B131" s="118"/>
      <c r="C131" s="118" t="s">
        <v>138</v>
      </c>
      <c r="D131" s="118" t="s">
        <v>104</v>
      </c>
      <c r="E131" s="118" t="s">
        <v>97</v>
      </c>
      <c r="F131" s="118" t="s">
        <v>456</v>
      </c>
      <c r="G131" s="117"/>
      <c r="H131" s="117">
        <v>0</v>
      </c>
      <c r="I131" s="117">
        <v>0</v>
      </c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</row>
    <row r="132" spans="1:28" ht="25.5" x14ac:dyDescent="0.2">
      <c r="A132" s="119" t="s">
        <v>161</v>
      </c>
      <c r="B132" s="118"/>
      <c r="C132" s="118" t="s">
        <v>138</v>
      </c>
      <c r="D132" s="118" t="s">
        <v>84</v>
      </c>
      <c r="E132" s="118" t="s">
        <v>85</v>
      </c>
      <c r="F132" s="118" t="s">
        <v>455</v>
      </c>
      <c r="G132" s="117"/>
      <c r="H132" s="117">
        <v>0</v>
      </c>
      <c r="I132" s="117">
        <v>0</v>
      </c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</row>
    <row r="133" spans="1:28" ht="25.5" x14ac:dyDescent="0.2">
      <c r="A133" s="119" t="s">
        <v>161</v>
      </c>
      <c r="B133" s="118"/>
      <c r="C133" s="118" t="s">
        <v>138</v>
      </c>
      <c r="D133" s="118" t="s">
        <v>84</v>
      </c>
      <c r="E133" s="118" t="s">
        <v>85</v>
      </c>
      <c r="F133" s="118" t="s">
        <v>454</v>
      </c>
      <c r="G133" s="117"/>
      <c r="H133" s="117">
        <v>0</v>
      </c>
      <c r="I133" s="117">
        <v>0</v>
      </c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</row>
    <row r="134" spans="1:28" ht="25.5" x14ac:dyDescent="0.2">
      <c r="A134" s="119" t="s">
        <v>161</v>
      </c>
      <c r="B134" s="118"/>
      <c r="C134" s="118" t="s">
        <v>138</v>
      </c>
      <c r="D134" s="118" t="s">
        <v>84</v>
      </c>
      <c r="E134" s="118" t="s">
        <v>85</v>
      </c>
      <c r="F134" s="118" t="s">
        <v>453</v>
      </c>
      <c r="G134" s="117"/>
      <c r="H134" s="117">
        <v>0</v>
      </c>
      <c r="I134" s="117">
        <v>0</v>
      </c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</row>
    <row r="135" spans="1:28" ht="25.5" x14ac:dyDescent="0.2">
      <c r="A135" s="119" t="s">
        <v>163</v>
      </c>
      <c r="B135" s="118"/>
      <c r="C135" s="118" t="s">
        <v>162</v>
      </c>
      <c r="D135" s="118" t="s">
        <v>74</v>
      </c>
      <c r="E135" s="118" t="s">
        <v>78</v>
      </c>
      <c r="F135" s="118" t="s">
        <v>79</v>
      </c>
      <c r="G135" s="117"/>
      <c r="H135" s="117">
        <v>0</v>
      </c>
      <c r="I135" s="117">
        <v>0</v>
      </c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</row>
    <row r="136" spans="1:28" ht="25.5" x14ac:dyDescent="0.2">
      <c r="A136" s="119" t="s">
        <v>163</v>
      </c>
      <c r="B136" s="118"/>
      <c r="C136" s="118" t="s">
        <v>138</v>
      </c>
      <c r="D136" s="118" t="s">
        <v>74</v>
      </c>
      <c r="E136" s="118" t="s">
        <v>78</v>
      </c>
      <c r="F136" s="118" t="s">
        <v>79</v>
      </c>
      <c r="G136" s="117">
        <v>420000</v>
      </c>
      <c r="H136" s="117">
        <v>0</v>
      </c>
      <c r="I136" s="117">
        <v>0</v>
      </c>
      <c r="J136" s="117"/>
      <c r="K136" s="117"/>
      <c r="L136" s="117"/>
      <c r="M136" s="117">
        <v>420000</v>
      </c>
      <c r="N136" s="117"/>
      <c r="O136" s="117">
        <v>420000</v>
      </c>
      <c r="P136" s="117"/>
      <c r="Q136" s="117"/>
      <c r="R136" s="117"/>
      <c r="S136" s="117"/>
      <c r="T136" s="117">
        <v>420000</v>
      </c>
      <c r="U136" s="117"/>
      <c r="V136" s="117">
        <v>420000</v>
      </c>
      <c r="W136" s="117"/>
      <c r="X136" s="117"/>
      <c r="Y136" s="117"/>
      <c r="Z136" s="117"/>
      <c r="AA136" s="117">
        <v>420000</v>
      </c>
      <c r="AB136" s="117"/>
    </row>
    <row r="137" spans="1:28" ht="25.5" x14ac:dyDescent="0.2">
      <c r="A137" s="119" t="s">
        <v>163</v>
      </c>
      <c r="B137" s="118"/>
      <c r="C137" s="118" t="s">
        <v>138</v>
      </c>
      <c r="D137" s="118" t="s">
        <v>74</v>
      </c>
      <c r="E137" s="118" t="s">
        <v>78</v>
      </c>
      <c r="F137" s="118" t="s">
        <v>137</v>
      </c>
      <c r="G137" s="117"/>
      <c r="H137" s="117">
        <v>0</v>
      </c>
      <c r="I137" s="117">
        <v>0</v>
      </c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</row>
    <row r="138" spans="1:28" x14ac:dyDescent="0.2">
      <c r="A138" s="119" t="s">
        <v>163</v>
      </c>
      <c r="B138" s="118"/>
      <c r="C138" s="118" t="s">
        <v>138</v>
      </c>
      <c r="D138" s="118" t="s">
        <v>105</v>
      </c>
      <c r="E138" s="118" t="s">
        <v>97</v>
      </c>
      <c r="F138" s="118" t="s">
        <v>452</v>
      </c>
      <c r="G138" s="117"/>
      <c r="H138" s="117">
        <v>0</v>
      </c>
      <c r="I138" s="117">
        <v>0</v>
      </c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</row>
    <row r="139" spans="1:28" x14ac:dyDescent="0.2">
      <c r="A139" s="119" t="s">
        <v>163</v>
      </c>
      <c r="B139" s="118"/>
      <c r="C139" s="118" t="s">
        <v>138</v>
      </c>
      <c r="D139" s="118" t="s">
        <v>84</v>
      </c>
      <c r="E139" s="118" t="s">
        <v>85</v>
      </c>
      <c r="F139" s="118" t="s">
        <v>451</v>
      </c>
      <c r="G139" s="117"/>
      <c r="H139" s="117">
        <v>0</v>
      </c>
      <c r="I139" s="117">
        <v>0</v>
      </c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</row>
    <row r="140" spans="1:28" x14ac:dyDescent="0.2">
      <c r="A140" s="119" t="s">
        <v>163</v>
      </c>
      <c r="B140" s="118"/>
      <c r="C140" s="118" t="s">
        <v>138</v>
      </c>
      <c r="D140" s="118" t="s">
        <v>84</v>
      </c>
      <c r="E140" s="118" t="s">
        <v>85</v>
      </c>
      <c r="F140" s="118" t="s">
        <v>450</v>
      </c>
      <c r="G140" s="117"/>
      <c r="H140" s="117">
        <v>0</v>
      </c>
      <c r="I140" s="117">
        <v>0</v>
      </c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</row>
    <row r="141" spans="1:28" x14ac:dyDescent="0.2">
      <c r="A141" s="119" t="s">
        <v>163</v>
      </c>
      <c r="B141" s="118"/>
      <c r="C141" s="118" t="s">
        <v>138</v>
      </c>
      <c r="D141" s="118" t="s">
        <v>84</v>
      </c>
      <c r="E141" s="118" t="s">
        <v>85</v>
      </c>
      <c r="F141" s="118" t="s">
        <v>449</v>
      </c>
      <c r="G141" s="117"/>
      <c r="H141" s="117">
        <v>0</v>
      </c>
      <c r="I141" s="117">
        <v>0</v>
      </c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</row>
    <row r="142" spans="1:28" x14ac:dyDescent="0.2">
      <c r="A142" s="119" t="s">
        <v>163</v>
      </c>
      <c r="B142" s="118"/>
      <c r="C142" s="118" t="s">
        <v>138</v>
      </c>
      <c r="D142" s="118" t="s">
        <v>84</v>
      </c>
      <c r="E142" s="118" t="s">
        <v>85</v>
      </c>
      <c r="F142" s="118" t="s">
        <v>448</v>
      </c>
      <c r="G142" s="117"/>
      <c r="H142" s="117">
        <v>0</v>
      </c>
      <c r="I142" s="117">
        <v>0</v>
      </c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</row>
    <row r="143" spans="1:28" x14ac:dyDescent="0.2">
      <c r="A143" s="119" t="s">
        <v>163</v>
      </c>
      <c r="B143" s="118"/>
      <c r="C143" s="118" t="s">
        <v>138</v>
      </c>
      <c r="D143" s="118" t="s">
        <v>84</v>
      </c>
      <c r="E143" s="118" t="s">
        <v>85</v>
      </c>
      <c r="F143" s="118" t="s">
        <v>447</v>
      </c>
      <c r="G143" s="117"/>
      <c r="H143" s="117">
        <v>0</v>
      </c>
      <c r="I143" s="117">
        <v>0</v>
      </c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</row>
    <row r="144" spans="1:28" ht="25.5" x14ac:dyDescent="0.2">
      <c r="A144" s="119" t="s">
        <v>177</v>
      </c>
      <c r="B144" s="118"/>
      <c r="C144" s="118" t="s">
        <v>138</v>
      </c>
      <c r="D144" s="118" t="s">
        <v>74</v>
      </c>
      <c r="E144" s="118" t="s">
        <v>78</v>
      </c>
      <c r="F144" s="118" t="s">
        <v>79</v>
      </c>
      <c r="G144" s="117"/>
      <c r="H144" s="117">
        <v>0</v>
      </c>
      <c r="I144" s="117">
        <v>0</v>
      </c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x14ac:dyDescent="0.2">
      <c r="A145" s="119" t="s">
        <v>177</v>
      </c>
      <c r="B145" s="118"/>
      <c r="C145" s="118" t="s">
        <v>138</v>
      </c>
      <c r="D145" s="118" t="s">
        <v>84</v>
      </c>
      <c r="E145" s="118" t="s">
        <v>85</v>
      </c>
      <c r="F145" s="118" t="s">
        <v>446</v>
      </c>
      <c r="G145" s="117"/>
      <c r="H145" s="117">
        <v>0</v>
      </c>
      <c r="I145" s="117">
        <v>0</v>
      </c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</row>
    <row r="146" spans="1:28" ht="25.5" x14ac:dyDescent="0.2">
      <c r="A146" s="119" t="s">
        <v>164</v>
      </c>
      <c r="B146" s="118"/>
      <c r="C146" s="118" t="s">
        <v>138</v>
      </c>
      <c r="D146" s="118" t="s">
        <v>74</v>
      </c>
      <c r="E146" s="118" t="s">
        <v>78</v>
      </c>
      <c r="F146" s="118" t="s">
        <v>79</v>
      </c>
      <c r="G146" s="117">
        <v>515000</v>
      </c>
      <c r="H146" s="117">
        <v>0</v>
      </c>
      <c r="I146" s="117">
        <v>0</v>
      </c>
      <c r="J146" s="117"/>
      <c r="K146" s="117"/>
      <c r="L146" s="117"/>
      <c r="M146" s="117">
        <v>515000</v>
      </c>
      <c r="N146" s="117"/>
      <c r="O146" s="117">
        <v>515000</v>
      </c>
      <c r="P146" s="117"/>
      <c r="Q146" s="117"/>
      <c r="R146" s="117"/>
      <c r="S146" s="117"/>
      <c r="T146" s="117">
        <v>515000</v>
      </c>
      <c r="U146" s="117"/>
      <c r="V146" s="117">
        <v>515000</v>
      </c>
      <c r="W146" s="117"/>
      <c r="X146" s="117"/>
      <c r="Y146" s="117"/>
      <c r="Z146" s="117"/>
      <c r="AA146" s="117">
        <v>515000</v>
      </c>
      <c r="AB146" s="117"/>
    </row>
    <row r="147" spans="1:28" ht="25.5" x14ac:dyDescent="0.2">
      <c r="A147" s="119" t="s">
        <v>164</v>
      </c>
      <c r="B147" s="118"/>
      <c r="C147" s="118" t="s">
        <v>138</v>
      </c>
      <c r="D147" s="118" t="s">
        <v>74</v>
      </c>
      <c r="E147" s="118" t="s">
        <v>78</v>
      </c>
      <c r="F147" s="118" t="s">
        <v>137</v>
      </c>
      <c r="G147" s="117"/>
      <c r="H147" s="117">
        <v>0</v>
      </c>
      <c r="I147" s="117">
        <v>0</v>
      </c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</row>
    <row r="148" spans="1:28" ht="25.5" x14ac:dyDescent="0.2">
      <c r="A148" s="119" t="s">
        <v>164</v>
      </c>
      <c r="B148" s="118"/>
      <c r="C148" s="118" t="s">
        <v>138</v>
      </c>
      <c r="D148" s="118" t="s">
        <v>74</v>
      </c>
      <c r="E148" s="118" t="s">
        <v>78</v>
      </c>
      <c r="F148" s="118" t="s">
        <v>88</v>
      </c>
      <c r="G148" s="117"/>
      <c r="H148" s="117">
        <v>0</v>
      </c>
      <c r="I148" s="117">
        <v>0</v>
      </c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</row>
    <row r="149" spans="1:28" ht="25.5" x14ac:dyDescent="0.2">
      <c r="A149" s="119" t="s">
        <v>164</v>
      </c>
      <c r="B149" s="118"/>
      <c r="C149" s="118" t="s">
        <v>138</v>
      </c>
      <c r="D149" s="118" t="s">
        <v>74</v>
      </c>
      <c r="E149" s="118" t="s">
        <v>78</v>
      </c>
      <c r="F149" s="118" t="s">
        <v>135</v>
      </c>
      <c r="G149" s="117"/>
      <c r="H149" s="117">
        <v>0</v>
      </c>
      <c r="I149" s="117">
        <v>0</v>
      </c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</row>
    <row r="150" spans="1:28" ht="25.5" x14ac:dyDescent="0.2">
      <c r="A150" s="119" t="s">
        <v>164</v>
      </c>
      <c r="B150" s="118"/>
      <c r="C150" s="118" t="s">
        <v>138</v>
      </c>
      <c r="D150" s="118" t="s">
        <v>84</v>
      </c>
      <c r="E150" s="118" t="s">
        <v>85</v>
      </c>
      <c r="F150" s="118" t="s">
        <v>445</v>
      </c>
      <c r="G150" s="117"/>
      <c r="H150" s="117">
        <v>0</v>
      </c>
      <c r="I150" s="117">
        <v>0</v>
      </c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</row>
    <row r="151" spans="1:28" ht="25.5" x14ac:dyDescent="0.2">
      <c r="A151" s="119" t="s">
        <v>164</v>
      </c>
      <c r="B151" s="118"/>
      <c r="C151" s="118" t="s">
        <v>138</v>
      </c>
      <c r="D151" s="118" t="s">
        <v>84</v>
      </c>
      <c r="E151" s="118" t="s">
        <v>85</v>
      </c>
      <c r="F151" s="118" t="s">
        <v>165</v>
      </c>
      <c r="G151" s="117"/>
      <c r="H151" s="117">
        <v>0</v>
      </c>
      <c r="I151" s="117">
        <v>0</v>
      </c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</row>
    <row r="152" spans="1:28" ht="51" x14ac:dyDescent="0.2">
      <c r="A152" s="119" t="s">
        <v>178</v>
      </c>
      <c r="B152" s="118"/>
      <c r="C152" s="118" t="s">
        <v>138</v>
      </c>
      <c r="D152" s="118" t="s">
        <v>74</v>
      </c>
      <c r="E152" s="118" t="s">
        <v>78</v>
      </c>
      <c r="F152" s="118" t="s">
        <v>79</v>
      </c>
      <c r="G152" s="117"/>
      <c r="H152" s="117">
        <v>0</v>
      </c>
      <c r="I152" s="117">
        <v>0</v>
      </c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</row>
    <row r="153" spans="1:28" ht="51" x14ac:dyDescent="0.2">
      <c r="A153" s="119" t="s">
        <v>178</v>
      </c>
      <c r="B153" s="118"/>
      <c r="C153" s="118" t="s">
        <v>138</v>
      </c>
      <c r="D153" s="118" t="s">
        <v>74</v>
      </c>
      <c r="E153" s="118" t="s">
        <v>78</v>
      </c>
      <c r="F153" s="118" t="s">
        <v>137</v>
      </c>
      <c r="G153" s="117"/>
      <c r="H153" s="117">
        <v>0</v>
      </c>
      <c r="I153" s="117">
        <v>0</v>
      </c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</row>
    <row r="154" spans="1:28" ht="51" x14ac:dyDescent="0.2">
      <c r="A154" s="119" t="s">
        <v>178</v>
      </c>
      <c r="B154" s="118"/>
      <c r="C154" s="118" t="s">
        <v>138</v>
      </c>
      <c r="D154" s="118" t="s">
        <v>74</v>
      </c>
      <c r="E154" s="118" t="s">
        <v>78</v>
      </c>
      <c r="F154" s="118" t="s">
        <v>88</v>
      </c>
      <c r="G154" s="117"/>
      <c r="H154" s="117">
        <v>0</v>
      </c>
      <c r="I154" s="117">
        <v>0</v>
      </c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</row>
    <row r="155" spans="1:28" ht="51" x14ac:dyDescent="0.2">
      <c r="A155" s="119" t="s">
        <v>178</v>
      </c>
      <c r="B155" s="118"/>
      <c r="C155" s="118" t="s">
        <v>138</v>
      </c>
      <c r="D155" s="118" t="s">
        <v>74</v>
      </c>
      <c r="E155" s="118" t="s">
        <v>78</v>
      </c>
      <c r="F155" s="118" t="s">
        <v>135</v>
      </c>
      <c r="G155" s="117"/>
      <c r="H155" s="117">
        <v>0</v>
      </c>
      <c r="I155" s="117">
        <v>0</v>
      </c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</row>
    <row r="156" spans="1:28" ht="25.5" x14ac:dyDescent="0.2">
      <c r="A156" s="119" t="s">
        <v>166</v>
      </c>
      <c r="B156" s="118"/>
      <c r="C156" s="118" t="s">
        <v>138</v>
      </c>
      <c r="D156" s="118" t="s">
        <v>74</v>
      </c>
      <c r="E156" s="118" t="s">
        <v>78</v>
      </c>
      <c r="F156" s="118" t="s">
        <v>79</v>
      </c>
      <c r="G156" s="117"/>
      <c r="H156" s="117">
        <v>0</v>
      </c>
      <c r="I156" s="117">
        <v>0</v>
      </c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</row>
    <row r="157" spans="1:28" ht="25.5" x14ac:dyDescent="0.2">
      <c r="A157" s="119" t="s">
        <v>166</v>
      </c>
      <c r="B157" s="118"/>
      <c r="C157" s="118" t="s">
        <v>138</v>
      </c>
      <c r="D157" s="118" t="s">
        <v>74</v>
      </c>
      <c r="E157" s="118" t="s">
        <v>78</v>
      </c>
      <c r="F157" s="118" t="s">
        <v>137</v>
      </c>
      <c r="G157" s="117"/>
      <c r="H157" s="117">
        <v>0</v>
      </c>
      <c r="I157" s="117">
        <v>0</v>
      </c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</row>
    <row r="158" spans="1:28" ht="25.5" x14ac:dyDescent="0.2">
      <c r="A158" s="119" t="s">
        <v>166</v>
      </c>
      <c r="B158" s="118"/>
      <c r="C158" s="118" t="s">
        <v>138</v>
      </c>
      <c r="D158" s="118" t="s">
        <v>74</v>
      </c>
      <c r="E158" s="118" t="s">
        <v>78</v>
      </c>
      <c r="F158" s="118" t="s">
        <v>88</v>
      </c>
      <c r="G158" s="117"/>
      <c r="H158" s="117">
        <v>0</v>
      </c>
      <c r="I158" s="117">
        <v>0</v>
      </c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</row>
    <row r="159" spans="1:28" ht="25.5" x14ac:dyDescent="0.2">
      <c r="A159" s="119" t="s">
        <v>166</v>
      </c>
      <c r="B159" s="118"/>
      <c r="C159" s="118" t="s">
        <v>138</v>
      </c>
      <c r="D159" s="118" t="s">
        <v>74</v>
      </c>
      <c r="E159" s="118" t="s">
        <v>78</v>
      </c>
      <c r="F159" s="118" t="s">
        <v>135</v>
      </c>
      <c r="G159" s="117"/>
      <c r="H159" s="117">
        <v>0</v>
      </c>
      <c r="I159" s="117">
        <v>0</v>
      </c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</row>
    <row r="160" spans="1:28" ht="25.5" x14ac:dyDescent="0.2">
      <c r="A160" s="119" t="s">
        <v>166</v>
      </c>
      <c r="B160" s="118"/>
      <c r="C160" s="118" t="s">
        <v>138</v>
      </c>
      <c r="D160" s="118" t="s">
        <v>84</v>
      </c>
      <c r="E160" s="118" t="s">
        <v>85</v>
      </c>
      <c r="F160" s="118" t="s">
        <v>444</v>
      </c>
      <c r="G160" s="117"/>
      <c r="H160" s="117">
        <v>0</v>
      </c>
      <c r="I160" s="117">
        <v>0</v>
      </c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</row>
    <row r="161" spans="1:28" ht="25.5" x14ac:dyDescent="0.2">
      <c r="A161" s="119" t="s">
        <v>167</v>
      </c>
      <c r="B161" s="118"/>
      <c r="C161" s="118" t="s">
        <v>138</v>
      </c>
      <c r="D161" s="118" t="s">
        <v>74</v>
      </c>
      <c r="E161" s="118" t="s">
        <v>78</v>
      </c>
      <c r="F161" s="118" t="s">
        <v>79</v>
      </c>
      <c r="G161" s="117">
        <v>100000</v>
      </c>
      <c r="H161" s="117">
        <v>0</v>
      </c>
      <c r="I161" s="117">
        <v>0</v>
      </c>
      <c r="J161" s="117"/>
      <c r="K161" s="117"/>
      <c r="L161" s="117"/>
      <c r="M161" s="117">
        <v>100000</v>
      </c>
      <c r="N161" s="117"/>
      <c r="O161" s="117">
        <v>100000</v>
      </c>
      <c r="P161" s="117"/>
      <c r="Q161" s="117"/>
      <c r="R161" s="117"/>
      <c r="S161" s="117"/>
      <c r="T161" s="117">
        <v>100000</v>
      </c>
      <c r="U161" s="117"/>
      <c r="V161" s="117">
        <v>100000</v>
      </c>
      <c r="W161" s="117"/>
      <c r="X161" s="117"/>
      <c r="Y161" s="117"/>
      <c r="Z161" s="117"/>
      <c r="AA161" s="117">
        <v>100000</v>
      </c>
      <c r="AB161" s="117"/>
    </row>
    <row r="162" spans="1:28" ht="25.5" x14ac:dyDescent="0.2">
      <c r="A162" s="119" t="s">
        <v>167</v>
      </c>
      <c r="B162" s="118"/>
      <c r="C162" s="118" t="s">
        <v>138</v>
      </c>
      <c r="D162" s="118" t="s">
        <v>84</v>
      </c>
      <c r="E162" s="118" t="s">
        <v>85</v>
      </c>
      <c r="F162" s="118" t="s">
        <v>443</v>
      </c>
      <c r="G162" s="117"/>
      <c r="H162" s="117">
        <v>0</v>
      </c>
      <c r="I162" s="117">
        <v>0</v>
      </c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</row>
    <row r="163" spans="1:28" ht="25.5" x14ac:dyDescent="0.2">
      <c r="A163" s="119" t="s">
        <v>168</v>
      </c>
      <c r="B163" s="118"/>
      <c r="C163" s="118" t="s">
        <v>138</v>
      </c>
      <c r="D163" s="118" t="s">
        <v>74</v>
      </c>
      <c r="E163" s="118" t="s">
        <v>78</v>
      </c>
      <c r="F163" s="118" t="s">
        <v>79</v>
      </c>
      <c r="G163" s="117"/>
      <c r="H163" s="117">
        <v>0</v>
      </c>
      <c r="I163" s="117">
        <v>0</v>
      </c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</row>
    <row r="164" spans="1:28" ht="25.5" x14ac:dyDescent="0.2">
      <c r="A164" s="119" t="s">
        <v>168</v>
      </c>
      <c r="B164" s="118"/>
      <c r="C164" s="118" t="s">
        <v>138</v>
      </c>
      <c r="D164" s="118" t="s">
        <v>74</v>
      </c>
      <c r="E164" s="118" t="s">
        <v>78</v>
      </c>
      <c r="F164" s="118" t="s">
        <v>137</v>
      </c>
      <c r="G164" s="117"/>
      <c r="H164" s="117">
        <v>0</v>
      </c>
      <c r="I164" s="117">
        <v>0</v>
      </c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</row>
    <row r="165" spans="1:28" ht="25.5" x14ac:dyDescent="0.2">
      <c r="A165" s="119" t="s">
        <v>168</v>
      </c>
      <c r="B165" s="118"/>
      <c r="C165" s="118" t="s">
        <v>138</v>
      </c>
      <c r="D165" s="118" t="s">
        <v>74</v>
      </c>
      <c r="E165" s="118" t="s">
        <v>78</v>
      </c>
      <c r="F165" s="118" t="s">
        <v>88</v>
      </c>
      <c r="G165" s="117"/>
      <c r="H165" s="117">
        <v>0</v>
      </c>
      <c r="I165" s="117">
        <v>0</v>
      </c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</row>
    <row r="166" spans="1:28" ht="25.5" x14ac:dyDescent="0.2">
      <c r="A166" s="119" t="s">
        <v>168</v>
      </c>
      <c r="B166" s="118"/>
      <c r="C166" s="118" t="s">
        <v>138</v>
      </c>
      <c r="D166" s="118" t="s">
        <v>74</v>
      </c>
      <c r="E166" s="118" t="s">
        <v>78</v>
      </c>
      <c r="F166" s="118" t="s">
        <v>135</v>
      </c>
      <c r="G166" s="117"/>
      <c r="H166" s="117">
        <v>0</v>
      </c>
      <c r="I166" s="117">
        <v>0</v>
      </c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</row>
    <row r="167" spans="1:28" ht="25.5" x14ac:dyDescent="0.2">
      <c r="A167" s="119" t="s">
        <v>168</v>
      </c>
      <c r="B167" s="118"/>
      <c r="C167" s="118" t="s">
        <v>138</v>
      </c>
      <c r="D167" s="118" t="s">
        <v>84</v>
      </c>
      <c r="E167" s="118" t="s">
        <v>85</v>
      </c>
      <c r="F167" s="118" t="s">
        <v>442</v>
      </c>
      <c r="G167" s="117"/>
      <c r="H167" s="117">
        <v>0</v>
      </c>
      <c r="I167" s="117">
        <v>0</v>
      </c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</row>
    <row r="168" spans="1:28" ht="25.5" x14ac:dyDescent="0.2">
      <c r="A168" s="119" t="s">
        <v>158</v>
      </c>
      <c r="B168" s="118"/>
      <c r="C168" s="118" t="s">
        <v>138</v>
      </c>
      <c r="D168" s="118" t="s">
        <v>74</v>
      </c>
      <c r="E168" s="118" t="s">
        <v>78</v>
      </c>
      <c r="F168" s="118" t="s">
        <v>79</v>
      </c>
      <c r="G168" s="117">
        <v>389000</v>
      </c>
      <c r="H168" s="117">
        <v>0</v>
      </c>
      <c r="I168" s="117">
        <v>0</v>
      </c>
      <c r="J168" s="117"/>
      <c r="K168" s="117"/>
      <c r="L168" s="117"/>
      <c r="M168" s="117">
        <v>389000</v>
      </c>
      <c r="N168" s="117"/>
      <c r="O168" s="117">
        <v>389000</v>
      </c>
      <c r="P168" s="117"/>
      <c r="Q168" s="117"/>
      <c r="R168" s="117"/>
      <c r="S168" s="117"/>
      <c r="T168" s="117">
        <v>389000</v>
      </c>
      <c r="U168" s="117"/>
      <c r="V168" s="117">
        <v>389000</v>
      </c>
      <c r="W168" s="117"/>
      <c r="X168" s="117"/>
      <c r="Y168" s="117"/>
      <c r="Z168" s="117"/>
      <c r="AA168" s="117">
        <v>389000</v>
      </c>
      <c r="AB168" s="117"/>
    </row>
    <row r="169" spans="1:28" ht="25.5" x14ac:dyDescent="0.2">
      <c r="A169" s="119" t="s">
        <v>158</v>
      </c>
      <c r="B169" s="118"/>
      <c r="C169" s="118" t="s">
        <v>138</v>
      </c>
      <c r="D169" s="118" t="s">
        <v>74</v>
      </c>
      <c r="E169" s="118" t="s">
        <v>78</v>
      </c>
      <c r="F169" s="118" t="s">
        <v>137</v>
      </c>
      <c r="G169" s="117"/>
      <c r="H169" s="117">
        <v>0</v>
      </c>
      <c r="I169" s="117">
        <v>0</v>
      </c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</row>
    <row r="170" spans="1:28" ht="25.5" x14ac:dyDescent="0.2">
      <c r="A170" s="119" t="s">
        <v>158</v>
      </c>
      <c r="B170" s="118"/>
      <c r="C170" s="118" t="s">
        <v>138</v>
      </c>
      <c r="D170" s="118" t="s">
        <v>74</v>
      </c>
      <c r="E170" s="118" t="s">
        <v>78</v>
      </c>
      <c r="F170" s="118" t="s">
        <v>88</v>
      </c>
      <c r="G170" s="117"/>
      <c r="H170" s="117">
        <v>0</v>
      </c>
      <c r="I170" s="117">
        <v>0</v>
      </c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</row>
    <row r="171" spans="1:28" ht="25.5" x14ac:dyDescent="0.2">
      <c r="A171" s="119" t="s">
        <v>158</v>
      </c>
      <c r="B171" s="118"/>
      <c r="C171" s="118" t="s">
        <v>138</v>
      </c>
      <c r="D171" s="118" t="s">
        <v>74</v>
      </c>
      <c r="E171" s="118" t="s">
        <v>78</v>
      </c>
      <c r="F171" s="118" t="s">
        <v>135</v>
      </c>
      <c r="G171" s="117"/>
      <c r="H171" s="117">
        <v>0</v>
      </c>
      <c r="I171" s="117">
        <v>0</v>
      </c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</row>
    <row r="172" spans="1:28" ht="25.5" x14ac:dyDescent="0.2">
      <c r="A172" s="119" t="s">
        <v>158</v>
      </c>
      <c r="B172" s="118"/>
      <c r="C172" s="118" t="s">
        <v>138</v>
      </c>
      <c r="D172" s="118" t="s">
        <v>84</v>
      </c>
      <c r="E172" s="118" t="s">
        <v>85</v>
      </c>
      <c r="F172" s="118" t="s">
        <v>441</v>
      </c>
      <c r="G172" s="117"/>
      <c r="H172" s="117">
        <v>0</v>
      </c>
      <c r="I172" s="117">
        <v>0</v>
      </c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25.5" x14ac:dyDescent="0.2">
      <c r="A173" s="119" t="s">
        <v>158</v>
      </c>
      <c r="B173" s="118"/>
      <c r="C173" s="118" t="s">
        <v>138</v>
      </c>
      <c r="D173" s="118" t="s">
        <v>84</v>
      </c>
      <c r="E173" s="118" t="s">
        <v>85</v>
      </c>
      <c r="F173" s="118" t="s">
        <v>440</v>
      </c>
      <c r="G173" s="117"/>
      <c r="H173" s="117">
        <v>0</v>
      </c>
      <c r="I173" s="117">
        <v>0</v>
      </c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</row>
    <row r="174" spans="1:28" ht="38.25" x14ac:dyDescent="0.2">
      <c r="A174" s="119" t="s">
        <v>180</v>
      </c>
      <c r="B174" s="118"/>
      <c r="C174" s="118" t="s">
        <v>138</v>
      </c>
      <c r="D174" s="118" t="s">
        <v>74</v>
      </c>
      <c r="E174" s="118" t="s">
        <v>78</v>
      </c>
      <c r="F174" s="118" t="s">
        <v>79</v>
      </c>
      <c r="G174" s="117"/>
      <c r="H174" s="117">
        <v>0</v>
      </c>
      <c r="I174" s="117">
        <v>0</v>
      </c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</row>
    <row r="175" spans="1:28" ht="38.25" x14ac:dyDescent="0.2">
      <c r="A175" s="119" t="s">
        <v>180</v>
      </c>
      <c r="B175" s="118"/>
      <c r="C175" s="118" t="s">
        <v>138</v>
      </c>
      <c r="D175" s="118" t="s">
        <v>74</v>
      </c>
      <c r="E175" s="118" t="s">
        <v>78</v>
      </c>
      <c r="F175" s="118" t="s">
        <v>137</v>
      </c>
      <c r="G175" s="117"/>
      <c r="H175" s="117">
        <v>0</v>
      </c>
      <c r="I175" s="117">
        <v>0</v>
      </c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38.25" x14ac:dyDescent="0.2">
      <c r="A176" s="119" t="s">
        <v>180</v>
      </c>
      <c r="B176" s="118"/>
      <c r="C176" s="118" t="s">
        <v>138</v>
      </c>
      <c r="D176" s="118" t="s">
        <v>74</v>
      </c>
      <c r="E176" s="118" t="s">
        <v>78</v>
      </c>
      <c r="F176" s="118" t="s">
        <v>88</v>
      </c>
      <c r="G176" s="117"/>
      <c r="H176" s="117">
        <v>0</v>
      </c>
      <c r="I176" s="117">
        <v>0</v>
      </c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</row>
    <row r="177" spans="1:28" ht="38.25" x14ac:dyDescent="0.2">
      <c r="A177" s="119" t="s">
        <v>180</v>
      </c>
      <c r="B177" s="118"/>
      <c r="C177" s="118" t="s">
        <v>138</v>
      </c>
      <c r="D177" s="118" t="s">
        <v>74</v>
      </c>
      <c r="E177" s="118" t="s">
        <v>78</v>
      </c>
      <c r="F177" s="118" t="s">
        <v>135</v>
      </c>
      <c r="G177" s="117"/>
      <c r="H177" s="117">
        <v>0</v>
      </c>
      <c r="I177" s="117">
        <v>0</v>
      </c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</row>
    <row r="178" spans="1:28" ht="25.5" x14ac:dyDescent="0.2">
      <c r="A178" s="119" t="s">
        <v>159</v>
      </c>
      <c r="B178" s="118"/>
      <c r="C178" s="118" t="s">
        <v>138</v>
      </c>
      <c r="D178" s="118" t="s">
        <v>74</v>
      </c>
      <c r="E178" s="118" t="s">
        <v>78</v>
      </c>
      <c r="F178" s="118" t="s">
        <v>79</v>
      </c>
      <c r="G178" s="117">
        <v>7000</v>
      </c>
      <c r="H178" s="117">
        <v>0</v>
      </c>
      <c r="I178" s="117">
        <v>0</v>
      </c>
      <c r="J178" s="117"/>
      <c r="K178" s="117"/>
      <c r="L178" s="117"/>
      <c r="M178" s="117">
        <v>7000</v>
      </c>
      <c r="N178" s="117"/>
      <c r="O178" s="117">
        <v>7000</v>
      </c>
      <c r="P178" s="117"/>
      <c r="Q178" s="117"/>
      <c r="R178" s="117"/>
      <c r="S178" s="117"/>
      <c r="T178" s="117">
        <v>7000</v>
      </c>
      <c r="U178" s="117"/>
      <c r="V178" s="117">
        <v>7000</v>
      </c>
      <c r="W178" s="117"/>
      <c r="X178" s="117"/>
      <c r="Y178" s="117"/>
      <c r="Z178" s="117"/>
      <c r="AA178" s="117">
        <v>7000</v>
      </c>
      <c r="AB178" s="117"/>
    </row>
    <row r="179" spans="1:28" ht="25.5" x14ac:dyDescent="0.2">
      <c r="A179" s="119" t="s">
        <v>159</v>
      </c>
      <c r="B179" s="118"/>
      <c r="C179" s="118" t="s">
        <v>138</v>
      </c>
      <c r="D179" s="118" t="s">
        <v>74</v>
      </c>
      <c r="E179" s="118" t="s">
        <v>78</v>
      </c>
      <c r="F179" s="118" t="s">
        <v>137</v>
      </c>
      <c r="G179" s="117"/>
      <c r="H179" s="117">
        <v>0</v>
      </c>
      <c r="I179" s="117">
        <v>0</v>
      </c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</row>
    <row r="180" spans="1:28" x14ac:dyDescent="0.2">
      <c r="A180" s="119" t="s">
        <v>159</v>
      </c>
      <c r="B180" s="118"/>
      <c r="C180" s="118" t="s">
        <v>138</v>
      </c>
      <c r="D180" s="118" t="s">
        <v>84</v>
      </c>
      <c r="E180" s="118" t="s">
        <v>85</v>
      </c>
      <c r="F180" s="118" t="s">
        <v>439</v>
      </c>
      <c r="G180" s="117">
        <v>210000</v>
      </c>
      <c r="H180" s="117">
        <v>210000</v>
      </c>
      <c r="I180" s="117">
        <v>0</v>
      </c>
      <c r="J180" s="117"/>
      <c r="K180" s="117"/>
      <c r="L180" s="117"/>
      <c r="M180" s="117"/>
      <c r="N180" s="117"/>
      <c r="O180" s="117">
        <v>210000</v>
      </c>
      <c r="P180" s="117">
        <v>210000</v>
      </c>
      <c r="Q180" s="117"/>
      <c r="R180" s="117"/>
      <c r="S180" s="117"/>
      <c r="T180" s="117"/>
      <c r="U180" s="117"/>
      <c r="V180" s="117">
        <v>210000</v>
      </c>
      <c r="W180" s="117">
        <v>210000</v>
      </c>
      <c r="X180" s="117"/>
      <c r="Y180" s="117"/>
      <c r="Z180" s="117"/>
      <c r="AA180" s="117"/>
      <c r="AB180" s="117"/>
    </row>
    <row r="181" spans="1:28" x14ac:dyDescent="0.2">
      <c r="A181" s="119" t="s">
        <v>159</v>
      </c>
      <c r="B181" s="118"/>
      <c r="C181" s="118" t="s">
        <v>138</v>
      </c>
      <c r="D181" s="118" t="s">
        <v>84</v>
      </c>
      <c r="E181" s="118" t="s">
        <v>85</v>
      </c>
      <c r="F181" s="118" t="s">
        <v>438</v>
      </c>
      <c r="G181" s="117"/>
      <c r="H181" s="117">
        <v>0</v>
      </c>
      <c r="I181" s="117">
        <v>0</v>
      </c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</row>
    <row r="182" spans="1:28" ht="25.5" x14ac:dyDescent="0.2">
      <c r="A182" s="119" t="s">
        <v>169</v>
      </c>
      <c r="B182" s="118"/>
      <c r="C182" s="118" t="s">
        <v>138</v>
      </c>
      <c r="D182" s="118" t="s">
        <v>74</v>
      </c>
      <c r="E182" s="118" t="s">
        <v>78</v>
      </c>
      <c r="F182" s="118" t="s">
        <v>137</v>
      </c>
      <c r="G182" s="117"/>
      <c r="H182" s="117">
        <v>0</v>
      </c>
      <c r="I182" s="117">
        <v>0</v>
      </c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</row>
    <row r="183" spans="1:28" ht="25.5" x14ac:dyDescent="0.2">
      <c r="A183" s="119" t="s">
        <v>160</v>
      </c>
      <c r="B183" s="118"/>
      <c r="C183" s="118" t="s">
        <v>138</v>
      </c>
      <c r="D183" s="118" t="s">
        <v>74</v>
      </c>
      <c r="E183" s="118" t="s">
        <v>78</v>
      </c>
      <c r="F183" s="118" t="s">
        <v>137</v>
      </c>
      <c r="G183" s="117"/>
      <c r="H183" s="117">
        <v>0</v>
      </c>
      <c r="I183" s="117">
        <v>0</v>
      </c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</row>
    <row r="184" spans="1:28" x14ac:dyDescent="0.2">
      <c r="A184" s="119" t="s">
        <v>160</v>
      </c>
      <c r="B184" s="118"/>
      <c r="C184" s="118" t="s">
        <v>138</v>
      </c>
      <c r="D184" s="118" t="s">
        <v>106</v>
      </c>
      <c r="E184" s="118" t="s">
        <v>97</v>
      </c>
      <c r="F184" s="118" t="s">
        <v>437</v>
      </c>
      <c r="G184" s="117"/>
      <c r="H184" s="117">
        <v>0</v>
      </c>
      <c r="I184" s="117">
        <v>0</v>
      </c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</row>
    <row r="185" spans="1:28" x14ac:dyDescent="0.2">
      <c r="A185" s="119" t="s">
        <v>160</v>
      </c>
      <c r="B185" s="118"/>
      <c r="C185" s="118" t="s">
        <v>138</v>
      </c>
      <c r="D185" s="118" t="s">
        <v>84</v>
      </c>
      <c r="E185" s="118" t="s">
        <v>85</v>
      </c>
      <c r="F185" s="118" t="s">
        <v>436</v>
      </c>
      <c r="G185" s="117">
        <v>634800</v>
      </c>
      <c r="H185" s="117">
        <v>634800</v>
      </c>
      <c r="I185" s="117">
        <v>0</v>
      </c>
      <c r="J185" s="117"/>
      <c r="K185" s="117"/>
      <c r="L185" s="117"/>
      <c r="M185" s="117"/>
      <c r="N185" s="117"/>
      <c r="O185" s="117">
        <v>649400</v>
      </c>
      <c r="P185" s="117">
        <v>649400</v>
      </c>
      <c r="Q185" s="117"/>
      <c r="R185" s="117"/>
      <c r="S185" s="117"/>
      <c r="T185" s="117"/>
      <c r="U185" s="117"/>
      <c r="V185" s="117">
        <v>677300</v>
      </c>
      <c r="W185" s="117">
        <v>677300</v>
      </c>
      <c r="X185" s="117"/>
      <c r="Y185" s="117"/>
      <c r="Z185" s="117"/>
      <c r="AA185" s="117"/>
      <c r="AB185" s="117"/>
    </row>
    <row r="186" spans="1:28" x14ac:dyDescent="0.2">
      <c r="A186" s="119" t="s">
        <v>160</v>
      </c>
      <c r="B186" s="118"/>
      <c r="C186" s="118" t="s">
        <v>138</v>
      </c>
      <c r="D186" s="118" t="s">
        <v>84</v>
      </c>
      <c r="E186" s="118" t="s">
        <v>85</v>
      </c>
      <c r="F186" s="118" t="s">
        <v>435</v>
      </c>
      <c r="G186" s="117">
        <v>974100</v>
      </c>
      <c r="H186" s="117">
        <v>974100</v>
      </c>
      <c r="I186" s="117">
        <v>0</v>
      </c>
      <c r="J186" s="117"/>
      <c r="K186" s="117"/>
      <c r="L186" s="117"/>
      <c r="M186" s="117"/>
      <c r="N186" s="117"/>
      <c r="O186" s="117">
        <v>996500</v>
      </c>
      <c r="P186" s="117">
        <v>996500</v>
      </c>
      <c r="Q186" s="117"/>
      <c r="R186" s="117"/>
      <c r="S186" s="117"/>
      <c r="T186" s="117"/>
      <c r="U186" s="117"/>
      <c r="V186" s="117">
        <v>1039300</v>
      </c>
      <c r="W186" s="117">
        <v>1039300</v>
      </c>
      <c r="X186" s="117"/>
      <c r="Y186" s="117"/>
      <c r="Z186" s="117"/>
      <c r="AA186" s="117"/>
      <c r="AB186" s="117"/>
    </row>
    <row r="187" spans="1:28" ht="25.5" x14ac:dyDescent="0.2">
      <c r="A187" s="119" t="s">
        <v>160</v>
      </c>
      <c r="B187" s="118"/>
      <c r="C187" s="118" t="s">
        <v>170</v>
      </c>
      <c r="D187" s="118" t="s">
        <v>74</v>
      </c>
      <c r="E187" s="118" t="s">
        <v>78</v>
      </c>
      <c r="F187" s="118" t="s">
        <v>79</v>
      </c>
      <c r="G187" s="117">
        <v>350000</v>
      </c>
      <c r="H187" s="117">
        <v>0</v>
      </c>
      <c r="I187" s="117">
        <v>0</v>
      </c>
      <c r="J187" s="117"/>
      <c r="K187" s="117"/>
      <c r="L187" s="117"/>
      <c r="M187" s="117">
        <v>350000</v>
      </c>
      <c r="N187" s="117"/>
      <c r="O187" s="117">
        <v>350000</v>
      </c>
      <c r="P187" s="117"/>
      <c r="Q187" s="117"/>
      <c r="R187" s="117"/>
      <c r="S187" s="117"/>
      <c r="T187" s="117">
        <v>350000</v>
      </c>
      <c r="U187" s="117"/>
      <c r="V187" s="117">
        <v>350000</v>
      </c>
      <c r="W187" s="117"/>
      <c r="X187" s="117"/>
      <c r="Y187" s="117"/>
      <c r="Z187" s="117"/>
      <c r="AA187" s="117">
        <v>350000</v>
      </c>
      <c r="AB187" s="117"/>
    </row>
    <row r="188" spans="1:28" ht="25.5" x14ac:dyDescent="0.2">
      <c r="A188" s="119" t="s">
        <v>171</v>
      </c>
      <c r="B188" s="118"/>
      <c r="C188" s="118" t="s">
        <v>138</v>
      </c>
      <c r="D188" s="118" t="s">
        <v>74</v>
      </c>
      <c r="E188" s="118" t="s">
        <v>78</v>
      </c>
      <c r="F188" s="118" t="s">
        <v>79</v>
      </c>
      <c r="G188" s="117">
        <v>50000</v>
      </c>
      <c r="H188" s="117">
        <v>0</v>
      </c>
      <c r="I188" s="117">
        <v>0</v>
      </c>
      <c r="J188" s="117"/>
      <c r="K188" s="117"/>
      <c r="L188" s="117"/>
      <c r="M188" s="117">
        <v>50000</v>
      </c>
      <c r="N188" s="117"/>
      <c r="O188" s="117">
        <v>50000</v>
      </c>
      <c r="P188" s="117"/>
      <c r="Q188" s="117"/>
      <c r="R188" s="117"/>
      <c r="S188" s="117"/>
      <c r="T188" s="117">
        <v>50000</v>
      </c>
      <c r="U188" s="117"/>
      <c r="V188" s="117">
        <v>50000</v>
      </c>
      <c r="W188" s="117"/>
      <c r="X188" s="117"/>
      <c r="Y188" s="117"/>
      <c r="Z188" s="117"/>
      <c r="AA188" s="117">
        <v>50000</v>
      </c>
      <c r="AB188" s="117"/>
    </row>
    <row r="189" spans="1:28" ht="25.5" x14ac:dyDescent="0.2">
      <c r="A189" s="119" t="s">
        <v>171</v>
      </c>
      <c r="B189" s="118"/>
      <c r="C189" s="118" t="s">
        <v>138</v>
      </c>
      <c r="D189" s="118" t="s">
        <v>74</v>
      </c>
      <c r="E189" s="118" t="s">
        <v>78</v>
      </c>
      <c r="F189" s="118" t="s">
        <v>137</v>
      </c>
      <c r="G189" s="117"/>
      <c r="H189" s="117">
        <v>0</v>
      </c>
      <c r="I189" s="117">
        <v>0</v>
      </c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</row>
    <row r="190" spans="1:28" ht="25.5" x14ac:dyDescent="0.2">
      <c r="A190" s="119" t="s">
        <v>161</v>
      </c>
      <c r="B190" s="118"/>
      <c r="C190" s="118" t="s">
        <v>162</v>
      </c>
      <c r="D190" s="118" t="s">
        <v>173</v>
      </c>
      <c r="E190" s="118" t="s">
        <v>97</v>
      </c>
      <c r="F190" s="118" t="s">
        <v>172</v>
      </c>
      <c r="G190" s="117"/>
      <c r="H190" s="117">
        <v>0</v>
      </c>
      <c r="I190" s="117">
        <v>0</v>
      </c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</row>
    <row r="191" spans="1:28" ht="25.5" x14ac:dyDescent="0.2">
      <c r="A191" s="119" t="s">
        <v>161</v>
      </c>
      <c r="B191" s="118"/>
      <c r="C191" s="118" t="s">
        <v>162</v>
      </c>
      <c r="D191" s="118" t="s">
        <v>74</v>
      </c>
      <c r="E191" s="118" t="s">
        <v>78</v>
      </c>
      <c r="F191" s="118" t="s">
        <v>137</v>
      </c>
      <c r="G191" s="117"/>
      <c r="H191" s="117">
        <v>0</v>
      </c>
      <c r="I191" s="117">
        <v>0</v>
      </c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</row>
    <row r="192" spans="1:28" ht="25.5" x14ac:dyDescent="0.2">
      <c r="A192" s="119" t="s">
        <v>161</v>
      </c>
      <c r="B192" s="118"/>
      <c r="C192" s="118" t="s">
        <v>138</v>
      </c>
      <c r="D192" s="118" t="s">
        <v>74</v>
      </c>
      <c r="E192" s="118" t="s">
        <v>78</v>
      </c>
      <c r="F192" s="118" t="s">
        <v>137</v>
      </c>
      <c r="G192" s="117"/>
      <c r="H192" s="117">
        <v>0</v>
      </c>
      <c r="I192" s="117">
        <v>0</v>
      </c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25.5" x14ac:dyDescent="0.2">
      <c r="A193" s="119" t="s">
        <v>161</v>
      </c>
      <c r="B193" s="118"/>
      <c r="C193" s="118" t="s">
        <v>138</v>
      </c>
      <c r="D193" s="118" t="s">
        <v>104</v>
      </c>
      <c r="E193" s="118" t="s">
        <v>97</v>
      </c>
      <c r="F193" s="118" t="s">
        <v>434</v>
      </c>
      <c r="G193" s="117"/>
      <c r="H193" s="117">
        <v>0</v>
      </c>
      <c r="I193" s="117">
        <v>0</v>
      </c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</row>
    <row r="194" spans="1:28" ht="25.5" x14ac:dyDescent="0.2">
      <c r="A194" s="119" t="s">
        <v>161</v>
      </c>
      <c r="B194" s="118"/>
      <c r="C194" s="118" t="s">
        <v>138</v>
      </c>
      <c r="D194" s="118" t="s">
        <v>106</v>
      </c>
      <c r="E194" s="118" t="s">
        <v>97</v>
      </c>
      <c r="F194" s="118" t="s">
        <v>433</v>
      </c>
      <c r="G194" s="117"/>
      <c r="H194" s="117">
        <v>0</v>
      </c>
      <c r="I194" s="117">
        <v>0</v>
      </c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</row>
    <row r="195" spans="1:28" ht="25.5" x14ac:dyDescent="0.2">
      <c r="A195" s="119" t="s">
        <v>161</v>
      </c>
      <c r="B195" s="118"/>
      <c r="C195" s="118" t="s">
        <v>138</v>
      </c>
      <c r="D195" s="118" t="s">
        <v>107</v>
      </c>
      <c r="E195" s="118" t="s">
        <v>97</v>
      </c>
      <c r="F195" s="118" t="s">
        <v>432</v>
      </c>
      <c r="G195" s="117"/>
      <c r="H195" s="117">
        <v>0</v>
      </c>
      <c r="I195" s="117">
        <v>0</v>
      </c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>
        <v>3920000</v>
      </c>
      <c r="W195" s="117"/>
      <c r="X195" s="117">
        <v>3920000</v>
      </c>
      <c r="Y195" s="117"/>
      <c r="Z195" s="117"/>
      <c r="AA195" s="117"/>
      <c r="AB195" s="117"/>
    </row>
    <row r="196" spans="1:28" ht="25.5" x14ac:dyDescent="0.2">
      <c r="A196" s="119" t="s">
        <v>161</v>
      </c>
      <c r="B196" s="118"/>
      <c r="C196" s="118" t="s">
        <v>138</v>
      </c>
      <c r="D196" s="118" t="s">
        <v>113</v>
      </c>
      <c r="E196" s="118" t="s">
        <v>97</v>
      </c>
      <c r="F196" s="118" t="s">
        <v>431</v>
      </c>
      <c r="G196" s="117"/>
      <c r="H196" s="117">
        <v>0</v>
      </c>
      <c r="I196" s="117">
        <v>0</v>
      </c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</row>
    <row r="197" spans="1:28" ht="25.5" x14ac:dyDescent="0.2">
      <c r="A197" s="119" t="s">
        <v>161</v>
      </c>
      <c r="B197" s="118"/>
      <c r="C197" s="118" t="s">
        <v>138</v>
      </c>
      <c r="D197" s="118" t="s">
        <v>113</v>
      </c>
      <c r="E197" s="118" t="s">
        <v>97</v>
      </c>
      <c r="F197" s="118" t="s">
        <v>430</v>
      </c>
      <c r="G197" s="117"/>
      <c r="H197" s="117">
        <v>0</v>
      </c>
      <c r="I197" s="117">
        <v>0</v>
      </c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</row>
    <row r="198" spans="1:28" ht="25.5" x14ac:dyDescent="0.2">
      <c r="A198" s="119" t="s">
        <v>161</v>
      </c>
      <c r="B198" s="118"/>
      <c r="C198" s="118" t="s">
        <v>138</v>
      </c>
      <c r="D198" s="118" t="s">
        <v>117</v>
      </c>
      <c r="E198" s="118" t="s">
        <v>97</v>
      </c>
      <c r="F198" s="118" t="s">
        <v>429</v>
      </c>
      <c r="G198" s="117"/>
      <c r="H198" s="117">
        <v>0</v>
      </c>
      <c r="I198" s="117">
        <v>0</v>
      </c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</row>
    <row r="199" spans="1:28" ht="25.5" x14ac:dyDescent="0.2">
      <c r="A199" s="119" t="s">
        <v>161</v>
      </c>
      <c r="B199" s="118"/>
      <c r="C199" s="118" t="s">
        <v>138</v>
      </c>
      <c r="D199" s="118" t="s">
        <v>84</v>
      </c>
      <c r="E199" s="118" t="s">
        <v>85</v>
      </c>
      <c r="F199" s="118" t="s">
        <v>428</v>
      </c>
      <c r="G199" s="117">
        <v>867110</v>
      </c>
      <c r="H199" s="117">
        <v>867110</v>
      </c>
      <c r="I199" s="117">
        <v>0</v>
      </c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</row>
    <row r="200" spans="1:28" ht="25.5" x14ac:dyDescent="0.2">
      <c r="A200" s="119" t="s">
        <v>161</v>
      </c>
      <c r="B200" s="118"/>
      <c r="C200" s="118" t="s">
        <v>138</v>
      </c>
      <c r="D200" s="118" t="s">
        <v>84</v>
      </c>
      <c r="E200" s="118" t="s">
        <v>85</v>
      </c>
      <c r="F200" s="118" t="s">
        <v>427</v>
      </c>
      <c r="G200" s="117">
        <v>2122561.2000000002</v>
      </c>
      <c r="H200" s="117">
        <v>2122561.2000000002</v>
      </c>
      <c r="I200" s="117">
        <v>0</v>
      </c>
      <c r="J200" s="117"/>
      <c r="K200" s="117"/>
      <c r="L200" s="117"/>
      <c r="M200" s="117"/>
      <c r="N200" s="117"/>
      <c r="O200" s="117">
        <v>2338961.2000000002</v>
      </c>
      <c r="P200" s="117">
        <v>2338961.2000000002</v>
      </c>
      <c r="Q200" s="117"/>
      <c r="R200" s="117"/>
      <c r="S200" s="117"/>
      <c r="T200" s="117"/>
      <c r="U200" s="117"/>
      <c r="V200" s="117">
        <v>2444161.2000000002</v>
      </c>
      <c r="W200" s="117">
        <v>2444161.2000000002</v>
      </c>
      <c r="X200" s="117"/>
      <c r="Y200" s="117"/>
      <c r="Z200" s="117"/>
      <c r="AA200" s="117"/>
      <c r="AB200" s="117"/>
    </row>
    <row r="201" spans="1:28" ht="25.5" x14ac:dyDescent="0.2">
      <c r="A201" s="119" t="s">
        <v>161</v>
      </c>
      <c r="B201" s="118"/>
      <c r="C201" s="118" t="s">
        <v>138</v>
      </c>
      <c r="D201" s="118" t="s">
        <v>84</v>
      </c>
      <c r="E201" s="118" t="s">
        <v>85</v>
      </c>
      <c r="F201" s="118" t="s">
        <v>426</v>
      </c>
      <c r="G201" s="117">
        <v>152400</v>
      </c>
      <c r="H201" s="117">
        <v>152400</v>
      </c>
      <c r="I201" s="117">
        <v>0</v>
      </c>
      <c r="J201" s="117"/>
      <c r="K201" s="117"/>
      <c r="L201" s="117"/>
      <c r="M201" s="117"/>
      <c r="N201" s="117"/>
      <c r="O201" s="117">
        <v>152400</v>
      </c>
      <c r="P201" s="117">
        <v>152400</v>
      </c>
      <c r="Q201" s="117"/>
      <c r="R201" s="117"/>
      <c r="S201" s="117"/>
      <c r="T201" s="117"/>
      <c r="U201" s="117"/>
      <c r="V201" s="117">
        <v>152400</v>
      </c>
      <c r="W201" s="117">
        <v>152400</v>
      </c>
      <c r="X201" s="117"/>
      <c r="Y201" s="117"/>
      <c r="Z201" s="117"/>
      <c r="AA201" s="117"/>
      <c r="AB201" s="117"/>
    </row>
    <row r="202" spans="1:28" ht="25.5" x14ac:dyDescent="0.2">
      <c r="A202" s="119" t="s">
        <v>161</v>
      </c>
      <c r="B202" s="118"/>
      <c r="C202" s="118" t="s">
        <v>138</v>
      </c>
      <c r="D202" s="118" t="s">
        <v>84</v>
      </c>
      <c r="E202" s="118" t="s">
        <v>85</v>
      </c>
      <c r="F202" s="118" t="s">
        <v>425</v>
      </c>
      <c r="G202" s="117">
        <v>257040</v>
      </c>
      <c r="H202" s="117">
        <v>257040</v>
      </c>
      <c r="I202" s="117">
        <v>0</v>
      </c>
      <c r="J202" s="117"/>
      <c r="K202" s="117"/>
      <c r="L202" s="117"/>
      <c r="M202" s="117"/>
      <c r="N202" s="117"/>
      <c r="O202" s="117">
        <v>254640</v>
      </c>
      <c r="P202" s="117">
        <v>254640</v>
      </c>
      <c r="Q202" s="117"/>
      <c r="R202" s="117"/>
      <c r="S202" s="117"/>
      <c r="T202" s="117"/>
      <c r="U202" s="117"/>
      <c r="V202" s="117">
        <v>254640</v>
      </c>
      <c r="W202" s="117">
        <v>254640</v>
      </c>
      <c r="X202" s="117"/>
      <c r="Y202" s="117"/>
      <c r="Z202" s="117"/>
      <c r="AA202" s="117"/>
      <c r="AB202" s="117"/>
    </row>
    <row r="203" spans="1:28" ht="25.5" x14ac:dyDescent="0.2">
      <c r="A203" s="119" t="s">
        <v>161</v>
      </c>
      <c r="B203" s="118"/>
      <c r="C203" s="118" t="s">
        <v>138</v>
      </c>
      <c r="D203" s="118" t="s">
        <v>84</v>
      </c>
      <c r="E203" s="118" t="s">
        <v>85</v>
      </c>
      <c r="F203" s="118" t="s">
        <v>424</v>
      </c>
      <c r="G203" s="117"/>
      <c r="H203" s="117">
        <v>0</v>
      </c>
      <c r="I203" s="117">
        <v>0</v>
      </c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</row>
    <row r="204" spans="1:28" ht="25.5" x14ac:dyDescent="0.2">
      <c r="A204" s="119" t="s">
        <v>161</v>
      </c>
      <c r="B204" s="118"/>
      <c r="C204" s="118" t="s">
        <v>138</v>
      </c>
      <c r="D204" s="118" t="s">
        <v>84</v>
      </c>
      <c r="E204" s="118" t="s">
        <v>85</v>
      </c>
      <c r="F204" s="118" t="s">
        <v>423</v>
      </c>
      <c r="G204" s="117">
        <v>100000</v>
      </c>
      <c r="H204" s="117">
        <v>100000</v>
      </c>
      <c r="I204" s="117">
        <v>0</v>
      </c>
      <c r="J204" s="117"/>
      <c r="K204" s="117"/>
      <c r="L204" s="117"/>
      <c r="M204" s="117"/>
      <c r="N204" s="117"/>
      <c r="O204" s="117">
        <v>100000</v>
      </c>
      <c r="P204" s="117">
        <v>100000</v>
      </c>
      <c r="Q204" s="117"/>
      <c r="R204" s="117"/>
      <c r="S204" s="117"/>
      <c r="T204" s="117"/>
      <c r="U204" s="117"/>
      <c r="V204" s="117">
        <v>100000</v>
      </c>
      <c r="W204" s="117">
        <v>100000</v>
      </c>
      <c r="X204" s="117"/>
      <c r="Y204" s="117"/>
      <c r="Z204" s="117"/>
      <c r="AA204" s="117"/>
      <c r="AB204" s="117"/>
    </row>
    <row r="205" spans="1:28" x14ac:dyDescent="0.2">
      <c r="A205" s="119" t="s">
        <v>163</v>
      </c>
      <c r="B205" s="118"/>
      <c r="C205" s="118" t="s">
        <v>162</v>
      </c>
      <c r="D205" s="118" t="s">
        <v>173</v>
      </c>
      <c r="E205" s="118" t="s">
        <v>97</v>
      </c>
      <c r="F205" s="118" t="s">
        <v>175</v>
      </c>
      <c r="G205" s="117"/>
      <c r="H205" s="117">
        <v>0</v>
      </c>
      <c r="I205" s="117">
        <v>0</v>
      </c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</row>
    <row r="206" spans="1:28" ht="25.5" x14ac:dyDescent="0.2">
      <c r="A206" s="119" t="s">
        <v>163</v>
      </c>
      <c r="B206" s="118"/>
      <c r="C206" s="118" t="s">
        <v>162</v>
      </c>
      <c r="D206" s="118" t="s">
        <v>74</v>
      </c>
      <c r="E206" s="118" t="s">
        <v>78</v>
      </c>
      <c r="F206" s="118" t="s">
        <v>137</v>
      </c>
      <c r="G206" s="117"/>
      <c r="H206" s="117">
        <v>0</v>
      </c>
      <c r="I206" s="117">
        <v>0</v>
      </c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</row>
    <row r="207" spans="1:28" x14ac:dyDescent="0.2">
      <c r="A207" s="119" t="s">
        <v>163</v>
      </c>
      <c r="B207" s="118"/>
      <c r="C207" s="118" t="s">
        <v>138</v>
      </c>
      <c r="D207" s="118" t="s">
        <v>105</v>
      </c>
      <c r="E207" s="118" t="s">
        <v>97</v>
      </c>
      <c r="F207" s="118" t="s">
        <v>422</v>
      </c>
      <c r="G207" s="117"/>
      <c r="H207" s="117">
        <v>0</v>
      </c>
      <c r="I207" s="117">
        <v>0</v>
      </c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</row>
    <row r="208" spans="1:28" x14ac:dyDescent="0.2">
      <c r="A208" s="119" t="s">
        <v>163</v>
      </c>
      <c r="B208" s="118"/>
      <c r="C208" s="118" t="s">
        <v>138</v>
      </c>
      <c r="D208" s="118" t="s">
        <v>106</v>
      </c>
      <c r="E208" s="118" t="s">
        <v>97</v>
      </c>
      <c r="F208" s="118" t="s">
        <v>421</v>
      </c>
      <c r="G208" s="117"/>
      <c r="H208" s="117">
        <v>0</v>
      </c>
      <c r="I208" s="117">
        <v>0</v>
      </c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</row>
    <row r="209" spans="1:28" x14ac:dyDescent="0.2">
      <c r="A209" s="119" t="s">
        <v>163</v>
      </c>
      <c r="B209" s="118"/>
      <c r="C209" s="118" t="s">
        <v>138</v>
      </c>
      <c r="D209" s="118" t="s">
        <v>106</v>
      </c>
      <c r="E209" s="118" t="s">
        <v>97</v>
      </c>
      <c r="F209" s="118" t="s">
        <v>420</v>
      </c>
      <c r="G209" s="117"/>
      <c r="H209" s="117">
        <v>0</v>
      </c>
      <c r="I209" s="117">
        <v>0</v>
      </c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</row>
    <row r="210" spans="1:28" x14ac:dyDescent="0.2">
      <c r="A210" s="119" t="s">
        <v>163</v>
      </c>
      <c r="B210" s="118"/>
      <c r="C210" s="118" t="s">
        <v>138</v>
      </c>
      <c r="D210" s="118" t="s">
        <v>106</v>
      </c>
      <c r="E210" s="118" t="s">
        <v>97</v>
      </c>
      <c r="F210" s="118" t="s">
        <v>419</v>
      </c>
      <c r="G210" s="117"/>
      <c r="H210" s="117">
        <v>0</v>
      </c>
      <c r="I210" s="117">
        <v>0</v>
      </c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</row>
    <row r="211" spans="1:28" x14ac:dyDescent="0.2">
      <c r="A211" s="119" t="s">
        <v>163</v>
      </c>
      <c r="B211" s="118"/>
      <c r="C211" s="118" t="s">
        <v>138</v>
      </c>
      <c r="D211" s="118" t="s">
        <v>107</v>
      </c>
      <c r="E211" s="118" t="s">
        <v>97</v>
      </c>
      <c r="F211" s="118" t="s">
        <v>418</v>
      </c>
      <c r="G211" s="117"/>
      <c r="H211" s="117">
        <v>0</v>
      </c>
      <c r="I211" s="117">
        <v>0</v>
      </c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</row>
    <row r="212" spans="1:28" x14ac:dyDescent="0.2">
      <c r="A212" s="119" t="s">
        <v>163</v>
      </c>
      <c r="B212" s="118"/>
      <c r="C212" s="118" t="s">
        <v>138</v>
      </c>
      <c r="D212" s="118" t="s">
        <v>100</v>
      </c>
      <c r="E212" s="118" t="s">
        <v>97</v>
      </c>
      <c r="F212" s="118" t="s">
        <v>417</v>
      </c>
      <c r="G212" s="117">
        <v>2801954.5</v>
      </c>
      <c r="H212" s="117">
        <v>0</v>
      </c>
      <c r="I212" s="117">
        <v>0</v>
      </c>
      <c r="J212" s="117">
        <v>2801954.5</v>
      </c>
      <c r="K212" s="117"/>
      <c r="L212" s="117"/>
      <c r="M212" s="117"/>
      <c r="N212" s="117"/>
      <c r="O212" s="117">
        <v>2833500</v>
      </c>
      <c r="P212" s="117"/>
      <c r="Q212" s="117">
        <v>2833500</v>
      </c>
      <c r="R212" s="117"/>
      <c r="S212" s="117"/>
      <c r="T212" s="117"/>
      <c r="U212" s="117"/>
      <c r="V212" s="117">
        <v>2833500</v>
      </c>
      <c r="W212" s="117"/>
      <c r="X212" s="117">
        <v>2833500</v>
      </c>
      <c r="Y212" s="117"/>
      <c r="Z212" s="117"/>
      <c r="AA212" s="117"/>
      <c r="AB212" s="117"/>
    </row>
    <row r="213" spans="1:28" x14ac:dyDescent="0.2">
      <c r="A213" s="119" t="s">
        <v>163</v>
      </c>
      <c r="B213" s="118"/>
      <c r="C213" s="118" t="s">
        <v>138</v>
      </c>
      <c r="D213" s="118" t="s">
        <v>111</v>
      </c>
      <c r="E213" s="118" t="s">
        <v>97</v>
      </c>
      <c r="F213" s="118" t="s">
        <v>416</v>
      </c>
      <c r="G213" s="117">
        <v>31545.5</v>
      </c>
      <c r="H213" s="117">
        <v>0</v>
      </c>
      <c r="I213" s="117">
        <v>0</v>
      </c>
      <c r="J213" s="117">
        <v>31545.5</v>
      </c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</row>
    <row r="214" spans="1:28" x14ac:dyDescent="0.2">
      <c r="A214" s="119" t="s">
        <v>163</v>
      </c>
      <c r="B214" s="118"/>
      <c r="C214" s="118" t="s">
        <v>138</v>
      </c>
      <c r="D214" s="118" t="s">
        <v>111</v>
      </c>
      <c r="E214" s="118" t="s">
        <v>97</v>
      </c>
      <c r="F214" s="118" t="s">
        <v>415</v>
      </c>
      <c r="G214" s="117"/>
      <c r="H214" s="117">
        <v>0</v>
      </c>
      <c r="I214" s="117">
        <v>0</v>
      </c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</row>
    <row r="215" spans="1:28" x14ac:dyDescent="0.2">
      <c r="A215" s="119" t="s">
        <v>163</v>
      </c>
      <c r="B215" s="118"/>
      <c r="C215" s="118" t="s">
        <v>138</v>
      </c>
      <c r="D215" s="118" t="s">
        <v>102</v>
      </c>
      <c r="E215" s="118" t="s">
        <v>97</v>
      </c>
      <c r="F215" s="118" t="s">
        <v>414</v>
      </c>
      <c r="G215" s="117">
        <v>188300</v>
      </c>
      <c r="H215" s="117">
        <v>0</v>
      </c>
      <c r="I215" s="117">
        <v>0</v>
      </c>
      <c r="J215" s="117">
        <v>188300</v>
      </c>
      <c r="K215" s="117"/>
      <c r="L215" s="117"/>
      <c r="M215" s="117"/>
      <c r="N215" s="117"/>
      <c r="O215" s="117">
        <v>3300</v>
      </c>
      <c r="P215" s="117"/>
      <c r="Q215" s="117">
        <v>3300</v>
      </c>
      <c r="R215" s="117"/>
      <c r="S215" s="117"/>
      <c r="T215" s="117"/>
      <c r="U215" s="117"/>
      <c r="V215" s="117">
        <v>108300</v>
      </c>
      <c r="W215" s="117"/>
      <c r="X215" s="117">
        <v>108300</v>
      </c>
      <c r="Y215" s="117"/>
      <c r="Z215" s="117"/>
      <c r="AA215" s="117"/>
      <c r="AB215" s="117"/>
    </row>
    <row r="216" spans="1:28" x14ac:dyDescent="0.2">
      <c r="A216" s="119" t="s">
        <v>163</v>
      </c>
      <c r="B216" s="118"/>
      <c r="C216" s="118" t="s">
        <v>138</v>
      </c>
      <c r="D216" s="118" t="s">
        <v>118</v>
      </c>
      <c r="E216" s="118" t="s">
        <v>97</v>
      </c>
      <c r="F216" s="118" t="s">
        <v>413</v>
      </c>
      <c r="G216" s="117"/>
      <c r="H216" s="117">
        <v>0</v>
      </c>
      <c r="I216" s="117">
        <v>0</v>
      </c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</row>
    <row r="217" spans="1:28" x14ac:dyDescent="0.2">
      <c r="A217" s="119" t="s">
        <v>163</v>
      </c>
      <c r="B217" s="118"/>
      <c r="C217" s="118" t="s">
        <v>138</v>
      </c>
      <c r="D217" s="118" t="s">
        <v>411</v>
      </c>
      <c r="E217" s="118" t="s">
        <v>97</v>
      </c>
      <c r="F217" s="118" t="s">
        <v>412</v>
      </c>
      <c r="G217" s="117">
        <v>9702800</v>
      </c>
      <c r="H217" s="117">
        <v>0</v>
      </c>
      <c r="I217" s="117">
        <v>0</v>
      </c>
      <c r="J217" s="117">
        <v>9702800</v>
      </c>
      <c r="K217" s="117"/>
      <c r="L217" s="117"/>
      <c r="M217" s="117"/>
      <c r="N217" s="117"/>
      <c r="O217" s="117">
        <v>9491800</v>
      </c>
      <c r="P217" s="117"/>
      <c r="Q217" s="117">
        <v>9491800</v>
      </c>
      <c r="R217" s="117"/>
      <c r="S217" s="117"/>
      <c r="T217" s="117"/>
      <c r="U217" s="117"/>
      <c r="V217" s="117">
        <v>10117100</v>
      </c>
      <c r="W217" s="117"/>
      <c r="X217" s="117">
        <v>10117100</v>
      </c>
      <c r="Y217" s="117"/>
      <c r="Z217" s="117"/>
      <c r="AA217" s="117"/>
      <c r="AB217" s="117"/>
    </row>
    <row r="218" spans="1:28" x14ac:dyDescent="0.2">
      <c r="A218" s="119" t="s">
        <v>163</v>
      </c>
      <c r="B218" s="118"/>
      <c r="C218" s="118" t="s">
        <v>138</v>
      </c>
      <c r="D218" s="118" t="s">
        <v>411</v>
      </c>
      <c r="E218" s="118" t="s">
        <v>97</v>
      </c>
      <c r="F218" s="118" t="s">
        <v>410</v>
      </c>
      <c r="G218" s="117">
        <v>1987300</v>
      </c>
      <c r="H218" s="117">
        <v>0</v>
      </c>
      <c r="I218" s="117">
        <v>0</v>
      </c>
      <c r="J218" s="117">
        <v>1987300</v>
      </c>
      <c r="K218" s="117"/>
      <c r="L218" s="117"/>
      <c r="M218" s="117"/>
      <c r="N218" s="117"/>
      <c r="O218" s="117">
        <v>1944100</v>
      </c>
      <c r="P218" s="117"/>
      <c r="Q218" s="117">
        <v>1944100</v>
      </c>
      <c r="R218" s="117"/>
      <c r="S218" s="117"/>
      <c r="T218" s="117"/>
      <c r="U218" s="117"/>
      <c r="V218" s="117">
        <v>1785400</v>
      </c>
      <c r="W218" s="117"/>
      <c r="X218" s="117">
        <v>1785400</v>
      </c>
      <c r="Y218" s="117"/>
      <c r="Z218" s="117"/>
      <c r="AA218" s="117"/>
      <c r="AB218" s="117"/>
    </row>
    <row r="219" spans="1:28" x14ac:dyDescent="0.2">
      <c r="A219" s="119" t="s">
        <v>163</v>
      </c>
      <c r="B219" s="118"/>
      <c r="C219" s="118" t="s">
        <v>138</v>
      </c>
      <c r="D219" s="118" t="s">
        <v>84</v>
      </c>
      <c r="E219" s="118" t="s">
        <v>85</v>
      </c>
      <c r="F219" s="118" t="s">
        <v>409</v>
      </c>
      <c r="G219" s="117">
        <v>300000</v>
      </c>
      <c r="H219" s="117">
        <v>300000</v>
      </c>
      <c r="I219" s="117">
        <v>0</v>
      </c>
      <c r="J219" s="117"/>
      <c r="K219" s="117"/>
      <c r="L219" s="117"/>
      <c r="M219" s="117"/>
      <c r="N219" s="117"/>
      <c r="O219" s="117">
        <v>300000</v>
      </c>
      <c r="P219" s="117">
        <v>300000</v>
      </c>
      <c r="Q219" s="117"/>
      <c r="R219" s="117"/>
      <c r="S219" s="117"/>
      <c r="T219" s="117"/>
      <c r="U219" s="117"/>
      <c r="V219" s="117">
        <v>300000</v>
      </c>
      <c r="W219" s="117">
        <v>300000</v>
      </c>
      <c r="X219" s="117"/>
      <c r="Y219" s="117"/>
      <c r="Z219" s="117"/>
      <c r="AA219" s="117"/>
      <c r="AB219" s="117"/>
    </row>
    <row r="220" spans="1:28" x14ac:dyDescent="0.2">
      <c r="A220" s="119" t="s">
        <v>163</v>
      </c>
      <c r="B220" s="118"/>
      <c r="C220" s="118" t="s">
        <v>138</v>
      </c>
      <c r="D220" s="118" t="s">
        <v>84</v>
      </c>
      <c r="E220" s="118" t="s">
        <v>85</v>
      </c>
      <c r="F220" s="118" t="s">
        <v>408</v>
      </c>
      <c r="G220" s="117">
        <v>86450</v>
      </c>
      <c r="H220" s="117">
        <v>86450</v>
      </c>
      <c r="I220" s="117">
        <v>0</v>
      </c>
      <c r="J220" s="117"/>
      <c r="K220" s="117"/>
      <c r="L220" s="117"/>
      <c r="M220" s="117"/>
      <c r="N220" s="117"/>
      <c r="O220" s="117">
        <v>86450</v>
      </c>
      <c r="P220" s="117">
        <v>86450</v>
      </c>
      <c r="Q220" s="117"/>
      <c r="R220" s="117"/>
      <c r="S220" s="117"/>
      <c r="T220" s="117"/>
      <c r="U220" s="117"/>
      <c r="V220" s="117">
        <v>86450</v>
      </c>
      <c r="W220" s="117">
        <v>86450</v>
      </c>
      <c r="X220" s="117"/>
      <c r="Y220" s="117"/>
      <c r="Z220" s="117"/>
      <c r="AA220" s="117"/>
      <c r="AB220" s="117"/>
    </row>
    <row r="221" spans="1:28" x14ac:dyDescent="0.2">
      <c r="A221" s="119" t="s">
        <v>163</v>
      </c>
      <c r="B221" s="118"/>
      <c r="C221" s="118" t="s">
        <v>138</v>
      </c>
      <c r="D221" s="118" t="s">
        <v>84</v>
      </c>
      <c r="E221" s="118" t="s">
        <v>85</v>
      </c>
      <c r="F221" s="118" t="s">
        <v>407</v>
      </c>
      <c r="G221" s="117">
        <v>64648.800000000003</v>
      </c>
      <c r="H221" s="117">
        <v>64648.800000000003</v>
      </c>
      <c r="I221" s="117">
        <v>0</v>
      </c>
      <c r="J221" s="117"/>
      <c r="K221" s="117"/>
      <c r="L221" s="117"/>
      <c r="M221" s="117"/>
      <c r="N221" s="117"/>
      <c r="O221" s="117">
        <v>64648.800000000003</v>
      </c>
      <c r="P221" s="117">
        <v>64648.800000000003</v>
      </c>
      <c r="Q221" s="117"/>
      <c r="R221" s="117"/>
      <c r="S221" s="117"/>
      <c r="T221" s="117"/>
      <c r="U221" s="117"/>
      <c r="V221" s="117">
        <v>64648.800000000003</v>
      </c>
      <c r="W221" s="117">
        <v>64648.800000000003</v>
      </c>
      <c r="X221" s="117"/>
      <c r="Y221" s="117"/>
      <c r="Z221" s="117"/>
      <c r="AA221" s="117"/>
      <c r="AB221" s="117"/>
    </row>
    <row r="222" spans="1:28" x14ac:dyDescent="0.2">
      <c r="A222" s="119" t="s">
        <v>163</v>
      </c>
      <c r="B222" s="118"/>
      <c r="C222" s="118" t="s">
        <v>138</v>
      </c>
      <c r="D222" s="118" t="s">
        <v>84</v>
      </c>
      <c r="E222" s="118" t="s">
        <v>85</v>
      </c>
      <c r="F222" s="118" t="s">
        <v>406</v>
      </c>
      <c r="G222" s="117"/>
      <c r="H222" s="117">
        <v>0</v>
      </c>
      <c r="I222" s="117">
        <v>0</v>
      </c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</row>
    <row r="223" spans="1:28" x14ac:dyDescent="0.2">
      <c r="A223" s="119" t="s">
        <v>163</v>
      </c>
      <c r="B223" s="118"/>
      <c r="C223" s="118" t="s">
        <v>138</v>
      </c>
      <c r="D223" s="118" t="s">
        <v>84</v>
      </c>
      <c r="E223" s="118" t="s">
        <v>85</v>
      </c>
      <c r="F223" s="118" t="s">
        <v>405</v>
      </c>
      <c r="G223" s="117">
        <v>6330900</v>
      </c>
      <c r="H223" s="117">
        <v>6330900</v>
      </c>
      <c r="I223" s="117">
        <v>0</v>
      </c>
      <c r="J223" s="117"/>
      <c r="K223" s="117"/>
      <c r="L223" s="117"/>
      <c r="M223" s="117"/>
      <c r="N223" s="117"/>
      <c r="O223" s="117">
        <v>6330900</v>
      </c>
      <c r="P223" s="117">
        <v>6330900</v>
      </c>
      <c r="Q223" s="117"/>
      <c r="R223" s="117"/>
      <c r="S223" s="117"/>
      <c r="T223" s="117"/>
      <c r="U223" s="117"/>
      <c r="V223" s="117">
        <v>6330900</v>
      </c>
      <c r="W223" s="117">
        <v>6330900</v>
      </c>
      <c r="X223" s="117"/>
      <c r="Y223" s="117"/>
      <c r="Z223" s="117"/>
      <c r="AA223" s="117"/>
      <c r="AB223" s="117"/>
    </row>
    <row r="224" spans="1:28" x14ac:dyDescent="0.2">
      <c r="A224" s="119" t="s">
        <v>163</v>
      </c>
      <c r="B224" s="118"/>
      <c r="C224" s="118" t="s">
        <v>176</v>
      </c>
      <c r="D224" s="118" t="s">
        <v>101</v>
      </c>
      <c r="E224" s="118" t="s">
        <v>97</v>
      </c>
      <c r="F224" s="118" t="s">
        <v>404</v>
      </c>
      <c r="G224" s="117">
        <v>438200</v>
      </c>
      <c r="H224" s="117">
        <v>0</v>
      </c>
      <c r="I224" s="117">
        <v>0</v>
      </c>
      <c r="J224" s="117">
        <v>438200</v>
      </c>
      <c r="K224" s="117"/>
      <c r="L224" s="117"/>
      <c r="M224" s="117"/>
      <c r="N224" s="117"/>
      <c r="O224" s="117">
        <v>438200</v>
      </c>
      <c r="P224" s="117"/>
      <c r="Q224" s="117">
        <v>438200</v>
      </c>
      <c r="R224" s="117"/>
      <c r="S224" s="117"/>
      <c r="T224" s="117"/>
      <c r="U224" s="117"/>
      <c r="V224" s="117">
        <v>438200</v>
      </c>
      <c r="W224" s="117"/>
      <c r="X224" s="117">
        <v>438200</v>
      </c>
      <c r="Y224" s="117"/>
      <c r="Z224" s="117"/>
      <c r="AA224" s="117"/>
      <c r="AB224" s="117"/>
    </row>
    <row r="225" spans="1:28" ht="25.5" x14ac:dyDescent="0.2">
      <c r="A225" s="119" t="s">
        <v>177</v>
      </c>
      <c r="B225" s="118"/>
      <c r="C225" s="118" t="s">
        <v>138</v>
      </c>
      <c r="D225" s="118" t="s">
        <v>74</v>
      </c>
      <c r="E225" s="118" t="s">
        <v>78</v>
      </c>
      <c r="F225" s="118" t="s">
        <v>137</v>
      </c>
      <c r="G225" s="117"/>
      <c r="H225" s="117">
        <v>0</v>
      </c>
      <c r="I225" s="117">
        <v>0</v>
      </c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</row>
    <row r="226" spans="1:28" x14ac:dyDescent="0.2">
      <c r="A226" s="119" t="s">
        <v>177</v>
      </c>
      <c r="B226" s="118"/>
      <c r="C226" s="118" t="s">
        <v>138</v>
      </c>
      <c r="D226" s="118" t="s">
        <v>84</v>
      </c>
      <c r="E226" s="118" t="s">
        <v>85</v>
      </c>
      <c r="F226" s="118" t="s">
        <v>403</v>
      </c>
      <c r="G226" s="117"/>
      <c r="H226" s="117">
        <v>0</v>
      </c>
      <c r="I226" s="117">
        <v>0</v>
      </c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</row>
    <row r="227" spans="1:28" ht="25.5" x14ac:dyDescent="0.2">
      <c r="A227" s="119" t="s">
        <v>402</v>
      </c>
      <c r="B227" s="118"/>
      <c r="C227" s="118" t="s">
        <v>138</v>
      </c>
      <c r="D227" s="118" t="s">
        <v>74</v>
      </c>
      <c r="E227" s="118" t="s">
        <v>78</v>
      </c>
      <c r="F227" s="118" t="s">
        <v>79</v>
      </c>
      <c r="G227" s="117"/>
      <c r="H227" s="117">
        <v>0</v>
      </c>
      <c r="I227" s="117">
        <v>0</v>
      </c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</row>
    <row r="228" spans="1:28" ht="25.5" x14ac:dyDescent="0.2">
      <c r="A228" s="119" t="s">
        <v>402</v>
      </c>
      <c r="B228" s="118"/>
      <c r="C228" s="118" t="s">
        <v>138</v>
      </c>
      <c r="D228" s="118" t="s">
        <v>74</v>
      </c>
      <c r="E228" s="118" t="s">
        <v>78</v>
      </c>
      <c r="F228" s="118" t="s">
        <v>137</v>
      </c>
      <c r="G228" s="117"/>
      <c r="H228" s="117">
        <v>0</v>
      </c>
      <c r="I228" s="117">
        <v>0</v>
      </c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</row>
    <row r="229" spans="1:28" ht="25.5" x14ac:dyDescent="0.2">
      <c r="A229" s="119" t="s">
        <v>164</v>
      </c>
      <c r="B229" s="118"/>
      <c r="C229" s="118" t="s">
        <v>138</v>
      </c>
      <c r="D229" s="118" t="s">
        <v>173</v>
      </c>
      <c r="E229" s="118" t="s">
        <v>97</v>
      </c>
      <c r="F229" s="118" t="s">
        <v>400</v>
      </c>
      <c r="G229" s="117"/>
      <c r="H229" s="117">
        <v>0</v>
      </c>
      <c r="I229" s="117">
        <v>0</v>
      </c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</row>
    <row r="230" spans="1:28" ht="25.5" x14ac:dyDescent="0.2">
      <c r="A230" s="119" t="s">
        <v>164</v>
      </c>
      <c r="B230" s="118"/>
      <c r="C230" s="118" t="s">
        <v>138</v>
      </c>
      <c r="D230" s="118" t="s">
        <v>173</v>
      </c>
      <c r="E230" s="118" t="s">
        <v>97</v>
      </c>
      <c r="F230" s="118" t="s">
        <v>398</v>
      </c>
      <c r="G230" s="117"/>
      <c r="H230" s="117">
        <v>0</v>
      </c>
      <c r="I230" s="117">
        <v>0</v>
      </c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</row>
    <row r="231" spans="1:28" ht="25.5" x14ac:dyDescent="0.2">
      <c r="A231" s="119" t="s">
        <v>164</v>
      </c>
      <c r="B231" s="118"/>
      <c r="C231" s="118" t="s">
        <v>138</v>
      </c>
      <c r="D231" s="118" t="s">
        <v>98</v>
      </c>
      <c r="E231" s="118" t="s">
        <v>97</v>
      </c>
      <c r="F231" s="118" t="s">
        <v>401</v>
      </c>
      <c r="G231" s="117"/>
      <c r="H231" s="117">
        <v>0</v>
      </c>
      <c r="I231" s="117">
        <v>0</v>
      </c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</row>
    <row r="232" spans="1:28" ht="25.5" x14ac:dyDescent="0.2">
      <c r="A232" s="119" t="s">
        <v>164</v>
      </c>
      <c r="B232" s="118"/>
      <c r="C232" s="118" t="s">
        <v>138</v>
      </c>
      <c r="D232" s="118" t="s">
        <v>99</v>
      </c>
      <c r="E232" s="118" t="s">
        <v>97</v>
      </c>
      <c r="F232" s="118" t="s">
        <v>400</v>
      </c>
      <c r="G232" s="117"/>
      <c r="H232" s="117">
        <v>0</v>
      </c>
      <c r="I232" s="117">
        <v>0</v>
      </c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</row>
    <row r="233" spans="1:28" ht="25.5" x14ac:dyDescent="0.2">
      <c r="A233" s="119" t="s">
        <v>164</v>
      </c>
      <c r="B233" s="118"/>
      <c r="C233" s="118" t="s">
        <v>138</v>
      </c>
      <c r="D233" s="118" t="s">
        <v>99</v>
      </c>
      <c r="E233" s="118" t="s">
        <v>97</v>
      </c>
      <c r="F233" s="118" t="s">
        <v>399</v>
      </c>
      <c r="G233" s="117"/>
      <c r="H233" s="117">
        <v>0</v>
      </c>
      <c r="I233" s="117">
        <v>0</v>
      </c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</row>
    <row r="234" spans="1:28" ht="25.5" x14ac:dyDescent="0.2">
      <c r="A234" s="119" t="s">
        <v>164</v>
      </c>
      <c r="B234" s="118"/>
      <c r="C234" s="118" t="s">
        <v>138</v>
      </c>
      <c r="D234" s="118" t="s">
        <v>99</v>
      </c>
      <c r="E234" s="118" t="s">
        <v>97</v>
      </c>
      <c r="F234" s="118" t="s">
        <v>398</v>
      </c>
      <c r="G234" s="117"/>
      <c r="H234" s="117">
        <v>0</v>
      </c>
      <c r="I234" s="117">
        <v>0</v>
      </c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</row>
    <row r="235" spans="1:28" ht="25.5" x14ac:dyDescent="0.2">
      <c r="A235" s="119" t="s">
        <v>164</v>
      </c>
      <c r="B235" s="118"/>
      <c r="C235" s="118" t="s">
        <v>138</v>
      </c>
      <c r="D235" s="118" t="s">
        <v>99</v>
      </c>
      <c r="E235" s="118" t="s">
        <v>97</v>
      </c>
      <c r="F235" s="118" t="s">
        <v>397</v>
      </c>
      <c r="G235" s="117"/>
      <c r="H235" s="117">
        <v>0</v>
      </c>
      <c r="I235" s="117">
        <v>0</v>
      </c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</row>
    <row r="236" spans="1:28" ht="25.5" x14ac:dyDescent="0.2">
      <c r="A236" s="119" t="s">
        <v>164</v>
      </c>
      <c r="B236" s="118"/>
      <c r="C236" s="118" t="s">
        <v>138</v>
      </c>
      <c r="D236" s="118" t="s">
        <v>102</v>
      </c>
      <c r="E236" s="118" t="s">
        <v>97</v>
      </c>
      <c r="F236" s="118" t="s">
        <v>396</v>
      </c>
      <c r="G236" s="117">
        <v>736000</v>
      </c>
      <c r="H236" s="117">
        <v>0</v>
      </c>
      <c r="I236" s="117">
        <v>0</v>
      </c>
      <c r="J236" s="117">
        <v>736000</v>
      </c>
      <c r="K236" s="117"/>
      <c r="L236" s="117"/>
      <c r="M236" s="117"/>
      <c r="N236" s="117"/>
      <c r="O236" s="117">
        <v>69000</v>
      </c>
      <c r="P236" s="117"/>
      <c r="Q236" s="117">
        <v>69000</v>
      </c>
      <c r="R236" s="117"/>
      <c r="S236" s="117"/>
      <c r="T236" s="117"/>
      <c r="U236" s="117"/>
      <c r="V236" s="117">
        <v>490000</v>
      </c>
      <c r="W236" s="117"/>
      <c r="X236" s="117">
        <v>490000</v>
      </c>
      <c r="Y236" s="117"/>
      <c r="Z236" s="117"/>
      <c r="AA236" s="117"/>
      <c r="AB236" s="117"/>
    </row>
    <row r="237" spans="1:28" ht="25.5" x14ac:dyDescent="0.2">
      <c r="A237" s="119" t="s">
        <v>164</v>
      </c>
      <c r="B237" s="118"/>
      <c r="C237" s="118" t="s">
        <v>138</v>
      </c>
      <c r="D237" s="118" t="s">
        <v>394</v>
      </c>
      <c r="E237" s="118" t="s">
        <v>97</v>
      </c>
      <c r="F237" s="118" t="s">
        <v>395</v>
      </c>
      <c r="G237" s="117">
        <v>92000</v>
      </c>
      <c r="H237" s="117">
        <v>0</v>
      </c>
      <c r="I237" s="117">
        <v>0</v>
      </c>
      <c r="J237" s="117">
        <v>92000</v>
      </c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</row>
    <row r="238" spans="1:28" ht="25.5" x14ac:dyDescent="0.2">
      <c r="A238" s="119" t="s">
        <v>164</v>
      </c>
      <c r="B238" s="118"/>
      <c r="C238" s="118" t="s">
        <v>138</v>
      </c>
      <c r="D238" s="118" t="s">
        <v>394</v>
      </c>
      <c r="E238" s="118" t="s">
        <v>97</v>
      </c>
      <c r="F238" s="118" t="s">
        <v>393</v>
      </c>
      <c r="G238" s="117">
        <v>1800</v>
      </c>
      <c r="H238" s="117">
        <v>0</v>
      </c>
      <c r="I238" s="117">
        <v>0</v>
      </c>
      <c r="J238" s="117">
        <v>1800</v>
      </c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</row>
    <row r="239" spans="1:28" ht="25.5" x14ac:dyDescent="0.2">
      <c r="A239" s="119" t="s">
        <v>164</v>
      </c>
      <c r="B239" s="118"/>
      <c r="C239" s="118" t="s">
        <v>138</v>
      </c>
      <c r="D239" s="118" t="s">
        <v>84</v>
      </c>
      <c r="E239" s="118" t="s">
        <v>85</v>
      </c>
      <c r="F239" s="118" t="s">
        <v>392</v>
      </c>
      <c r="G239" s="117"/>
      <c r="H239" s="117">
        <v>0</v>
      </c>
      <c r="I239" s="117">
        <v>0</v>
      </c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</row>
    <row r="240" spans="1:28" ht="25.5" x14ac:dyDescent="0.2">
      <c r="A240" s="119" t="s">
        <v>164</v>
      </c>
      <c r="B240" s="118"/>
      <c r="C240" s="118" t="s">
        <v>138</v>
      </c>
      <c r="D240" s="118" t="s">
        <v>84</v>
      </c>
      <c r="E240" s="118" t="s">
        <v>85</v>
      </c>
      <c r="F240" s="118" t="s">
        <v>391</v>
      </c>
      <c r="G240" s="117">
        <v>500000</v>
      </c>
      <c r="H240" s="117">
        <v>500000</v>
      </c>
      <c r="I240" s="117">
        <v>0</v>
      </c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</row>
    <row r="241" spans="1:28" ht="51" x14ac:dyDescent="0.2">
      <c r="A241" s="119" t="s">
        <v>178</v>
      </c>
      <c r="B241" s="118"/>
      <c r="C241" s="118" t="s">
        <v>138</v>
      </c>
      <c r="D241" s="118" t="s">
        <v>84</v>
      </c>
      <c r="E241" s="118" t="s">
        <v>85</v>
      </c>
      <c r="F241" s="118" t="s">
        <v>390</v>
      </c>
      <c r="G241" s="117"/>
      <c r="H241" s="117">
        <v>0</v>
      </c>
      <c r="I241" s="117">
        <v>0</v>
      </c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</row>
    <row r="242" spans="1:28" ht="25.5" x14ac:dyDescent="0.2">
      <c r="A242" s="119" t="s">
        <v>179</v>
      </c>
      <c r="B242" s="118"/>
      <c r="C242" s="118" t="s">
        <v>138</v>
      </c>
      <c r="D242" s="118" t="s">
        <v>74</v>
      </c>
      <c r="E242" s="118" t="s">
        <v>78</v>
      </c>
      <c r="F242" s="118" t="s">
        <v>79</v>
      </c>
      <c r="G242" s="117"/>
      <c r="H242" s="117">
        <v>0</v>
      </c>
      <c r="I242" s="117">
        <v>0</v>
      </c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</row>
    <row r="243" spans="1:28" ht="25.5" x14ac:dyDescent="0.2">
      <c r="A243" s="119" t="s">
        <v>179</v>
      </c>
      <c r="B243" s="118"/>
      <c r="C243" s="118" t="s">
        <v>138</v>
      </c>
      <c r="D243" s="118" t="s">
        <v>74</v>
      </c>
      <c r="E243" s="118" t="s">
        <v>78</v>
      </c>
      <c r="F243" s="118" t="s">
        <v>137</v>
      </c>
      <c r="G243" s="117"/>
      <c r="H243" s="117">
        <v>0</v>
      </c>
      <c r="I243" s="117">
        <v>0</v>
      </c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</row>
    <row r="244" spans="1:28" ht="25.5" x14ac:dyDescent="0.2">
      <c r="A244" s="119" t="s">
        <v>179</v>
      </c>
      <c r="B244" s="118"/>
      <c r="C244" s="118" t="s">
        <v>138</v>
      </c>
      <c r="D244" s="118" t="s">
        <v>84</v>
      </c>
      <c r="E244" s="118" t="s">
        <v>85</v>
      </c>
      <c r="F244" s="118" t="s">
        <v>389</v>
      </c>
      <c r="G244" s="117"/>
      <c r="H244" s="117">
        <v>0</v>
      </c>
      <c r="I244" s="117">
        <v>0</v>
      </c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</row>
    <row r="245" spans="1:28" ht="25.5" x14ac:dyDescent="0.2">
      <c r="A245" s="119" t="s">
        <v>167</v>
      </c>
      <c r="B245" s="118"/>
      <c r="C245" s="118" t="s">
        <v>138</v>
      </c>
      <c r="D245" s="118" t="s">
        <v>74</v>
      </c>
      <c r="E245" s="118" t="s">
        <v>78</v>
      </c>
      <c r="F245" s="118" t="s">
        <v>137</v>
      </c>
      <c r="G245" s="117"/>
      <c r="H245" s="117">
        <v>0</v>
      </c>
      <c r="I245" s="117">
        <v>0</v>
      </c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</row>
    <row r="246" spans="1:28" ht="25.5" x14ac:dyDescent="0.2">
      <c r="A246" s="119" t="s">
        <v>167</v>
      </c>
      <c r="B246" s="118"/>
      <c r="C246" s="118" t="s">
        <v>138</v>
      </c>
      <c r="D246" s="118" t="s">
        <v>84</v>
      </c>
      <c r="E246" s="118" t="s">
        <v>85</v>
      </c>
      <c r="F246" s="118" t="s">
        <v>388</v>
      </c>
      <c r="G246" s="117">
        <v>30000</v>
      </c>
      <c r="H246" s="117">
        <v>30000</v>
      </c>
      <c r="I246" s="117">
        <v>0</v>
      </c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</row>
    <row r="247" spans="1:28" ht="25.5" x14ac:dyDescent="0.2">
      <c r="A247" s="119" t="s">
        <v>168</v>
      </c>
      <c r="B247" s="118"/>
      <c r="C247" s="118" t="s">
        <v>138</v>
      </c>
      <c r="D247" s="118" t="s">
        <v>103</v>
      </c>
      <c r="E247" s="118" t="s">
        <v>97</v>
      </c>
      <c r="F247" s="118" t="s">
        <v>387</v>
      </c>
      <c r="G247" s="117"/>
      <c r="H247" s="117">
        <v>0</v>
      </c>
      <c r="I247" s="117">
        <v>0</v>
      </c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</row>
    <row r="248" spans="1:28" ht="25.5" x14ac:dyDescent="0.2">
      <c r="A248" s="119" t="s">
        <v>168</v>
      </c>
      <c r="B248" s="118"/>
      <c r="C248" s="118" t="s">
        <v>138</v>
      </c>
      <c r="D248" s="118" t="s">
        <v>103</v>
      </c>
      <c r="E248" s="118" t="s">
        <v>97</v>
      </c>
      <c r="F248" s="118" t="s">
        <v>386</v>
      </c>
      <c r="G248" s="117"/>
      <c r="H248" s="117">
        <v>0</v>
      </c>
      <c r="I248" s="117">
        <v>0</v>
      </c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</row>
    <row r="249" spans="1:28" ht="25.5" x14ac:dyDescent="0.2">
      <c r="A249" s="119" t="s">
        <v>168</v>
      </c>
      <c r="B249" s="118"/>
      <c r="C249" s="118" t="s">
        <v>138</v>
      </c>
      <c r="D249" s="118" t="s">
        <v>84</v>
      </c>
      <c r="E249" s="118" t="s">
        <v>85</v>
      </c>
      <c r="F249" s="118" t="s">
        <v>385</v>
      </c>
      <c r="G249" s="117"/>
      <c r="H249" s="117">
        <v>0</v>
      </c>
      <c r="I249" s="117">
        <v>0</v>
      </c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</row>
    <row r="250" spans="1:28" ht="25.5" x14ac:dyDescent="0.2">
      <c r="A250" s="119" t="s">
        <v>158</v>
      </c>
      <c r="B250" s="118"/>
      <c r="C250" s="118" t="s">
        <v>138</v>
      </c>
      <c r="D250" s="118" t="s">
        <v>102</v>
      </c>
      <c r="E250" s="118" t="s">
        <v>97</v>
      </c>
      <c r="F250" s="118" t="s">
        <v>384</v>
      </c>
      <c r="G250" s="117">
        <v>6900</v>
      </c>
      <c r="H250" s="117">
        <v>0</v>
      </c>
      <c r="I250" s="117">
        <v>0</v>
      </c>
      <c r="J250" s="117">
        <v>6900</v>
      </c>
      <c r="K250" s="117"/>
      <c r="L250" s="117"/>
      <c r="M250" s="117"/>
      <c r="N250" s="117"/>
      <c r="O250" s="117">
        <v>15900</v>
      </c>
      <c r="P250" s="117"/>
      <c r="Q250" s="117">
        <v>15900</v>
      </c>
      <c r="R250" s="117"/>
      <c r="S250" s="117"/>
      <c r="T250" s="117"/>
      <c r="U250" s="117"/>
      <c r="V250" s="117">
        <v>2000</v>
      </c>
      <c r="W250" s="117"/>
      <c r="X250" s="117">
        <v>2000</v>
      </c>
      <c r="Y250" s="117"/>
      <c r="Z250" s="117"/>
      <c r="AA250" s="117"/>
      <c r="AB250" s="117"/>
    </row>
    <row r="251" spans="1:28" ht="25.5" x14ac:dyDescent="0.2">
      <c r="A251" s="119" t="s">
        <v>158</v>
      </c>
      <c r="B251" s="118"/>
      <c r="C251" s="118" t="s">
        <v>138</v>
      </c>
      <c r="D251" s="118" t="s">
        <v>103</v>
      </c>
      <c r="E251" s="118" t="s">
        <v>97</v>
      </c>
      <c r="F251" s="118" t="s">
        <v>383</v>
      </c>
      <c r="G251" s="117"/>
      <c r="H251" s="117">
        <v>0</v>
      </c>
      <c r="I251" s="117">
        <v>0</v>
      </c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</row>
    <row r="252" spans="1:28" ht="25.5" x14ac:dyDescent="0.2">
      <c r="A252" s="119" t="s">
        <v>158</v>
      </c>
      <c r="B252" s="118"/>
      <c r="C252" s="118" t="s">
        <v>138</v>
      </c>
      <c r="D252" s="118" t="s">
        <v>103</v>
      </c>
      <c r="E252" s="118" t="s">
        <v>97</v>
      </c>
      <c r="F252" s="118" t="s">
        <v>382</v>
      </c>
      <c r="G252" s="117"/>
      <c r="H252" s="117">
        <v>0</v>
      </c>
      <c r="I252" s="117">
        <v>0</v>
      </c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</row>
    <row r="253" spans="1:28" ht="25.5" x14ac:dyDescent="0.2">
      <c r="A253" s="119" t="s">
        <v>158</v>
      </c>
      <c r="B253" s="118"/>
      <c r="C253" s="118" t="s">
        <v>138</v>
      </c>
      <c r="D253" s="118" t="s">
        <v>84</v>
      </c>
      <c r="E253" s="118" t="s">
        <v>85</v>
      </c>
      <c r="F253" s="118" t="s">
        <v>381</v>
      </c>
      <c r="G253" s="117"/>
      <c r="H253" s="117">
        <v>0</v>
      </c>
      <c r="I253" s="117">
        <v>0</v>
      </c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</row>
    <row r="254" spans="1:28" ht="25.5" x14ac:dyDescent="0.2">
      <c r="A254" s="119" t="s">
        <v>158</v>
      </c>
      <c r="B254" s="118"/>
      <c r="C254" s="118" t="s">
        <v>138</v>
      </c>
      <c r="D254" s="118" t="s">
        <v>84</v>
      </c>
      <c r="E254" s="118" t="s">
        <v>85</v>
      </c>
      <c r="F254" s="118" t="s">
        <v>380</v>
      </c>
      <c r="G254" s="117">
        <v>100000</v>
      </c>
      <c r="H254" s="117">
        <v>100000</v>
      </c>
      <c r="I254" s="117">
        <v>0</v>
      </c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</row>
    <row r="255" spans="1:28" ht="38.25" x14ac:dyDescent="0.2">
      <c r="A255" s="119" t="s">
        <v>180</v>
      </c>
      <c r="B255" s="118"/>
      <c r="C255" s="118" t="s">
        <v>138</v>
      </c>
      <c r="D255" s="118" t="s">
        <v>84</v>
      </c>
      <c r="E255" s="118" t="s">
        <v>85</v>
      </c>
      <c r="F255" s="118" t="s">
        <v>379</v>
      </c>
      <c r="G255" s="117">
        <v>50000</v>
      </c>
      <c r="H255" s="117">
        <v>50000</v>
      </c>
      <c r="I255" s="117">
        <v>0</v>
      </c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</row>
    <row r="256" spans="1:28" ht="38.25" x14ac:dyDescent="0.2">
      <c r="A256" s="119" t="s">
        <v>180</v>
      </c>
      <c r="B256" s="118"/>
      <c r="C256" s="118" t="s">
        <v>138</v>
      </c>
      <c r="D256" s="118" t="s">
        <v>84</v>
      </c>
      <c r="E256" s="118" t="s">
        <v>85</v>
      </c>
      <c r="F256" s="118" t="s">
        <v>378</v>
      </c>
      <c r="G256" s="117"/>
      <c r="H256" s="117">
        <v>0</v>
      </c>
      <c r="I256" s="117">
        <v>0</v>
      </c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</row>
    <row r="257" spans="1:28" ht="25.5" x14ac:dyDescent="0.2">
      <c r="A257" s="119" t="s">
        <v>164</v>
      </c>
      <c r="B257" s="118"/>
      <c r="C257" s="118" t="s">
        <v>138</v>
      </c>
      <c r="D257" s="118" t="s">
        <v>84</v>
      </c>
      <c r="E257" s="118" t="s">
        <v>85</v>
      </c>
      <c r="F257" s="118" t="s">
        <v>377</v>
      </c>
      <c r="G257" s="117"/>
      <c r="H257" s="117">
        <v>0</v>
      </c>
      <c r="I257" s="117">
        <v>0</v>
      </c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</row>
    <row r="258" spans="1:28" ht="25.5" x14ac:dyDescent="0.2">
      <c r="A258" s="119" t="s">
        <v>181</v>
      </c>
      <c r="B258" s="118" t="s">
        <v>182</v>
      </c>
      <c r="C258" s="118" t="s">
        <v>73</v>
      </c>
      <c r="D258" s="118" t="s">
        <v>74</v>
      </c>
      <c r="E258" s="118" t="s">
        <v>75</v>
      </c>
      <c r="F258" s="118" t="s">
        <v>76</v>
      </c>
      <c r="G258" s="117">
        <v>10368700</v>
      </c>
      <c r="H258" s="117">
        <v>0</v>
      </c>
      <c r="I258" s="117">
        <v>0</v>
      </c>
      <c r="J258" s="117"/>
      <c r="K258" s="117"/>
      <c r="L258" s="117"/>
      <c r="M258" s="117"/>
      <c r="N258" s="117"/>
      <c r="O258" s="117">
        <v>10607500</v>
      </c>
      <c r="P258" s="117"/>
      <c r="Q258" s="117"/>
      <c r="R258" s="117"/>
      <c r="S258" s="117"/>
      <c r="T258" s="117"/>
      <c r="U258" s="117"/>
      <c r="V258" s="117">
        <v>11061000</v>
      </c>
      <c r="W258" s="117"/>
      <c r="X258" s="117"/>
      <c r="Y258" s="117"/>
      <c r="Z258" s="117"/>
      <c r="AA258" s="117"/>
      <c r="AB258" s="117"/>
    </row>
    <row r="259" spans="1:28" ht="25.5" x14ac:dyDescent="0.2">
      <c r="A259" s="119" t="s">
        <v>160</v>
      </c>
      <c r="B259" s="118"/>
      <c r="C259" s="118" t="s">
        <v>170</v>
      </c>
      <c r="D259" s="118" t="s">
        <v>74</v>
      </c>
      <c r="E259" s="118" t="s">
        <v>78</v>
      </c>
      <c r="F259" s="118" t="s">
        <v>79</v>
      </c>
      <c r="G259" s="117"/>
      <c r="H259" s="117">
        <v>0</v>
      </c>
      <c r="I259" s="117">
        <v>0</v>
      </c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</row>
    <row r="260" spans="1:28" ht="25.5" x14ac:dyDescent="0.2">
      <c r="A260" s="119" t="s">
        <v>160</v>
      </c>
      <c r="B260" s="118"/>
      <c r="C260" s="118" t="s">
        <v>170</v>
      </c>
      <c r="D260" s="118" t="s">
        <v>74</v>
      </c>
      <c r="E260" s="118" t="s">
        <v>78</v>
      </c>
      <c r="F260" s="118" t="s">
        <v>137</v>
      </c>
      <c r="G260" s="117"/>
      <c r="H260" s="117">
        <v>0</v>
      </c>
      <c r="I260" s="117">
        <v>0</v>
      </c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</row>
    <row r="261" spans="1:28" x14ac:dyDescent="0.2">
      <c r="A261" s="119" t="s">
        <v>160</v>
      </c>
      <c r="B261" s="118"/>
      <c r="C261" s="118" t="s">
        <v>170</v>
      </c>
      <c r="D261" s="118" t="s">
        <v>84</v>
      </c>
      <c r="E261" s="118" t="s">
        <v>85</v>
      </c>
      <c r="F261" s="118" t="s">
        <v>376</v>
      </c>
      <c r="G261" s="117"/>
      <c r="H261" s="117">
        <v>0</v>
      </c>
      <c r="I261" s="117">
        <v>0</v>
      </c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</row>
    <row r="262" spans="1:28" x14ac:dyDescent="0.2">
      <c r="A262" s="119" t="s">
        <v>160</v>
      </c>
      <c r="B262" s="118"/>
      <c r="C262" s="118" t="s">
        <v>170</v>
      </c>
      <c r="D262" s="118" t="s">
        <v>84</v>
      </c>
      <c r="E262" s="118" t="s">
        <v>85</v>
      </c>
      <c r="F262" s="118" t="s">
        <v>375</v>
      </c>
      <c r="G262" s="117"/>
      <c r="H262" s="117">
        <v>0</v>
      </c>
      <c r="I262" s="117">
        <v>0</v>
      </c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</row>
    <row r="263" spans="1:28" x14ac:dyDescent="0.2">
      <c r="A263" s="119" t="s">
        <v>160</v>
      </c>
      <c r="B263" s="118"/>
      <c r="C263" s="118" t="s">
        <v>170</v>
      </c>
      <c r="D263" s="118" t="s">
        <v>84</v>
      </c>
      <c r="E263" s="118" t="s">
        <v>85</v>
      </c>
      <c r="F263" s="118" t="s">
        <v>374</v>
      </c>
      <c r="G263" s="117">
        <v>6139300</v>
      </c>
      <c r="H263" s="117">
        <v>6139300</v>
      </c>
      <c r="I263" s="117">
        <v>0</v>
      </c>
      <c r="J263" s="117"/>
      <c r="K263" s="117"/>
      <c r="L263" s="117"/>
      <c r="M263" s="117"/>
      <c r="N263" s="117"/>
      <c r="O263" s="117">
        <v>6280500</v>
      </c>
      <c r="P263" s="117">
        <v>6280500</v>
      </c>
      <c r="Q263" s="117"/>
      <c r="R263" s="117"/>
      <c r="S263" s="117"/>
      <c r="T263" s="117"/>
      <c r="U263" s="117"/>
      <c r="V263" s="117">
        <v>6550100</v>
      </c>
      <c r="W263" s="117">
        <v>6550100</v>
      </c>
      <c r="X263" s="117"/>
      <c r="Y263" s="117"/>
      <c r="Z263" s="117"/>
      <c r="AA263" s="117"/>
      <c r="AB263" s="117"/>
    </row>
    <row r="264" spans="1:28" x14ac:dyDescent="0.2">
      <c r="A264" s="119" t="s">
        <v>160</v>
      </c>
      <c r="B264" s="118"/>
      <c r="C264" s="118" t="s">
        <v>170</v>
      </c>
      <c r="D264" s="118" t="s">
        <v>84</v>
      </c>
      <c r="E264" s="118" t="s">
        <v>85</v>
      </c>
      <c r="F264" s="118" t="s">
        <v>373</v>
      </c>
      <c r="G264" s="117"/>
      <c r="H264" s="117">
        <v>0</v>
      </c>
      <c r="I264" s="117">
        <v>0</v>
      </c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</row>
    <row r="265" spans="1:28" x14ac:dyDescent="0.2">
      <c r="A265" s="119" t="s">
        <v>160</v>
      </c>
      <c r="B265" s="118"/>
      <c r="C265" s="118" t="s">
        <v>170</v>
      </c>
      <c r="D265" s="118" t="s">
        <v>84</v>
      </c>
      <c r="E265" s="118" t="s">
        <v>85</v>
      </c>
      <c r="F265" s="118" t="s">
        <v>372</v>
      </c>
      <c r="G265" s="117">
        <v>4229400</v>
      </c>
      <c r="H265" s="117">
        <v>4229400</v>
      </c>
      <c r="I265" s="117">
        <v>0</v>
      </c>
      <c r="J265" s="117"/>
      <c r="K265" s="117"/>
      <c r="L265" s="117"/>
      <c r="M265" s="117"/>
      <c r="N265" s="117"/>
      <c r="O265" s="117">
        <v>4327000</v>
      </c>
      <c r="P265" s="117">
        <v>4327000</v>
      </c>
      <c r="Q265" s="117"/>
      <c r="R265" s="117"/>
      <c r="S265" s="117"/>
      <c r="T265" s="117"/>
      <c r="U265" s="117"/>
      <c r="V265" s="117">
        <v>4510900</v>
      </c>
      <c r="W265" s="117">
        <v>4510900</v>
      </c>
      <c r="X265" s="117"/>
      <c r="Y265" s="117"/>
      <c r="Z265" s="117"/>
      <c r="AA265" s="117"/>
      <c r="AB265" s="117"/>
    </row>
    <row r="266" spans="1:28" ht="25.5" x14ac:dyDescent="0.2">
      <c r="A266" s="119" t="s">
        <v>371</v>
      </c>
      <c r="B266" s="118" t="s">
        <v>370</v>
      </c>
      <c r="C266" s="118" t="s">
        <v>73</v>
      </c>
      <c r="D266" s="118" t="s">
        <v>74</v>
      </c>
      <c r="E266" s="118" t="s">
        <v>75</v>
      </c>
      <c r="F266" s="118" t="s">
        <v>76</v>
      </c>
      <c r="G266" s="117"/>
      <c r="H266" s="117">
        <v>0</v>
      </c>
      <c r="I266" s="117">
        <v>0</v>
      </c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</row>
    <row r="267" spans="1:28" ht="25.5" x14ac:dyDescent="0.2">
      <c r="A267" s="119" t="s">
        <v>369</v>
      </c>
      <c r="B267" s="118" t="s">
        <v>368</v>
      </c>
      <c r="C267" s="118" t="s">
        <v>73</v>
      </c>
      <c r="D267" s="118" t="s">
        <v>74</v>
      </c>
      <c r="E267" s="118" t="s">
        <v>75</v>
      </c>
      <c r="F267" s="118" t="s">
        <v>76</v>
      </c>
      <c r="G267" s="117"/>
      <c r="H267" s="117">
        <v>0</v>
      </c>
      <c r="I267" s="117">
        <v>0</v>
      </c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</row>
    <row r="268" spans="1:28" ht="25.5" x14ac:dyDescent="0.2">
      <c r="A268" s="119" t="s">
        <v>367</v>
      </c>
      <c r="B268" s="118" t="s">
        <v>366</v>
      </c>
      <c r="C268" s="118" t="s">
        <v>73</v>
      </c>
      <c r="D268" s="118" t="s">
        <v>74</v>
      </c>
      <c r="E268" s="118" t="s">
        <v>75</v>
      </c>
      <c r="F268" s="118" t="s">
        <v>76</v>
      </c>
      <c r="G268" s="117"/>
      <c r="H268" s="117">
        <v>0</v>
      </c>
      <c r="I268" s="117">
        <v>0</v>
      </c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</row>
    <row r="269" spans="1:28" ht="25.5" x14ac:dyDescent="0.2">
      <c r="A269" s="119" t="s">
        <v>365</v>
      </c>
      <c r="B269" s="118" t="s">
        <v>364</v>
      </c>
      <c r="C269" s="118" t="s">
        <v>73</v>
      </c>
      <c r="D269" s="118" t="s">
        <v>74</v>
      </c>
      <c r="E269" s="118" t="s">
        <v>75</v>
      </c>
      <c r="F269" s="118" t="s">
        <v>76</v>
      </c>
      <c r="G269" s="117"/>
      <c r="H269" s="117">
        <v>0</v>
      </c>
      <c r="I269" s="117">
        <v>0</v>
      </c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</row>
    <row r="270" spans="1:28" ht="25.5" x14ac:dyDescent="0.2">
      <c r="A270" s="119" t="s">
        <v>211</v>
      </c>
      <c r="B270" s="118" t="s">
        <v>363</v>
      </c>
      <c r="C270" s="118" t="s">
        <v>73</v>
      </c>
      <c r="D270" s="118" t="s">
        <v>74</v>
      </c>
      <c r="E270" s="118" t="s">
        <v>75</v>
      </c>
      <c r="F270" s="118" t="s">
        <v>76</v>
      </c>
      <c r="G270" s="117"/>
      <c r="H270" s="117">
        <v>0</v>
      </c>
      <c r="I270" s="117">
        <v>0</v>
      </c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</row>
    <row r="271" spans="1:28" ht="25.5" x14ac:dyDescent="0.2">
      <c r="A271" s="119" t="s">
        <v>362</v>
      </c>
      <c r="B271" s="118" t="s">
        <v>361</v>
      </c>
      <c r="C271" s="118" t="s">
        <v>73</v>
      </c>
      <c r="D271" s="118" t="s">
        <v>74</v>
      </c>
      <c r="E271" s="118" t="s">
        <v>75</v>
      </c>
      <c r="F271" s="118" t="s">
        <v>76</v>
      </c>
      <c r="G271" s="117"/>
      <c r="H271" s="117">
        <v>0</v>
      </c>
      <c r="I271" s="117">
        <v>0</v>
      </c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</row>
    <row r="272" spans="1:28" ht="12.75" customHeight="1" x14ac:dyDescent="0.2">
      <c r="A272" s="122"/>
      <c r="B272" s="121"/>
      <c r="C272" s="121"/>
      <c r="D272" s="121"/>
      <c r="E272" s="121"/>
      <c r="F272" s="121"/>
      <c r="G272" s="120"/>
      <c r="H272" s="120"/>
      <c r="I272" s="120"/>
      <c r="J272" s="120"/>
    </row>
    <row r="273" spans="1:28" ht="25.5" x14ac:dyDescent="0.2">
      <c r="A273" s="119" t="s">
        <v>183</v>
      </c>
      <c r="B273" s="118" t="s">
        <v>184</v>
      </c>
      <c r="C273" s="118"/>
      <c r="D273" s="118" t="s">
        <v>74</v>
      </c>
      <c r="E273" s="118" t="s">
        <v>78</v>
      </c>
      <c r="F273" s="118" t="s">
        <v>137</v>
      </c>
      <c r="G273" s="117"/>
      <c r="H273" s="117">
        <v>0</v>
      </c>
      <c r="I273" s="117">
        <v>0</v>
      </c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</row>
    <row r="274" spans="1:28" ht="25.5" x14ac:dyDescent="0.2">
      <c r="A274" s="119" t="s">
        <v>183</v>
      </c>
      <c r="B274" s="118" t="s">
        <v>184</v>
      </c>
      <c r="C274" s="118"/>
      <c r="D274" s="118" t="s">
        <v>74</v>
      </c>
      <c r="E274" s="118" t="s">
        <v>78</v>
      </c>
      <c r="F274" s="118" t="s">
        <v>135</v>
      </c>
      <c r="G274" s="117"/>
      <c r="H274" s="117">
        <v>0</v>
      </c>
      <c r="I274" s="117">
        <v>0</v>
      </c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</row>
  </sheetData>
  <mergeCells count="31">
    <mergeCell ref="G6:G8"/>
    <mergeCell ref="H7:H8"/>
    <mergeCell ref="J7:J8"/>
    <mergeCell ref="B2:G2"/>
    <mergeCell ref="B3:G3"/>
    <mergeCell ref="F5:F8"/>
    <mergeCell ref="G5:AB5"/>
    <mergeCell ref="V6:V8"/>
    <mergeCell ref="W6:AB6"/>
    <mergeCell ref="Z7:Z8"/>
    <mergeCell ref="AA7:AB7"/>
    <mergeCell ref="S7:S8"/>
    <mergeCell ref="H6:N6"/>
    <mergeCell ref="L7:L8"/>
    <mergeCell ref="M7:N7"/>
    <mergeCell ref="O6:O8"/>
    <mergeCell ref="A5:A8"/>
    <mergeCell ref="B5:B8"/>
    <mergeCell ref="C5:C8"/>
    <mergeCell ref="D5:D8"/>
    <mergeCell ref="E5:E8"/>
    <mergeCell ref="I7:I8"/>
    <mergeCell ref="P6:U6"/>
    <mergeCell ref="X7:X8"/>
    <mergeCell ref="Y7:Y8"/>
    <mergeCell ref="R7:R8"/>
    <mergeCell ref="T7:U7"/>
    <mergeCell ref="W7:W8"/>
    <mergeCell ref="P7:P8"/>
    <mergeCell ref="Q7:Q8"/>
    <mergeCell ref="K7:K8"/>
  </mergeCells>
  <pageMargins left="0.7" right="0.7" top="0.75" bottom="0.75" header="0.3" footer="0.3"/>
  <pageSetup paperSize="9" scale="3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view="pageBreakPreview" zoomScale="80" zoomScaleNormal="100" zoomScaleSheetLayoutView="80" workbookViewId="0">
      <selection activeCell="D13" sqref="D13:F13"/>
    </sheetView>
  </sheetViews>
  <sheetFormatPr defaultRowHeight="12.75" customHeight="1" x14ac:dyDescent="0.2"/>
  <cols>
    <col min="1" max="1" width="23.5703125" style="28" customWidth="1"/>
    <col min="2" max="2" width="8.7109375" style="28" customWidth="1"/>
    <col min="3" max="12" width="13.7109375" style="28" customWidth="1"/>
  </cols>
  <sheetData>
    <row r="1" spans="1:12" ht="12.7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 t="s">
        <v>185</v>
      </c>
    </row>
    <row r="2" spans="1:12" ht="26.25" customHeight="1" x14ac:dyDescent="0.2">
      <c r="A2" s="237" t="s">
        <v>186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4.25" customHeight="1" x14ac:dyDescent="0.2">
      <c r="A3" s="238" t="s">
        <v>223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2" ht="12.7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2" ht="12.75" customHeight="1" x14ac:dyDescent="0.2">
      <c r="A5" s="241" t="s">
        <v>34</v>
      </c>
      <c r="B5" s="241" t="s">
        <v>53</v>
      </c>
      <c r="C5" s="241" t="s">
        <v>187</v>
      </c>
      <c r="D5" s="240" t="s">
        <v>188</v>
      </c>
      <c r="E5" s="240"/>
      <c r="F5" s="240"/>
      <c r="G5" s="240"/>
      <c r="H5" s="240"/>
      <c r="I5" s="240"/>
      <c r="J5" s="240"/>
      <c r="K5" s="240"/>
      <c r="L5" s="240"/>
    </row>
    <row r="6" spans="1:12" ht="12.75" customHeight="1" x14ac:dyDescent="0.2">
      <c r="A6" s="241"/>
      <c r="B6" s="241"/>
      <c r="C6" s="241"/>
      <c r="D6" s="241" t="s">
        <v>189</v>
      </c>
      <c r="E6" s="241"/>
      <c r="F6" s="241"/>
      <c r="G6" s="240" t="s">
        <v>60</v>
      </c>
      <c r="H6" s="240"/>
      <c r="I6" s="240"/>
      <c r="J6" s="240"/>
      <c r="K6" s="240"/>
      <c r="L6" s="240"/>
    </row>
    <row r="7" spans="1:12" ht="67.5" customHeight="1" x14ac:dyDescent="0.2">
      <c r="A7" s="241"/>
      <c r="B7" s="241"/>
      <c r="C7" s="241"/>
      <c r="D7" s="241"/>
      <c r="E7" s="241"/>
      <c r="F7" s="241"/>
      <c r="G7" s="240" t="s">
        <v>190</v>
      </c>
      <c r="H7" s="240"/>
      <c r="I7" s="240"/>
      <c r="J7" s="240" t="s">
        <v>191</v>
      </c>
      <c r="K7" s="240"/>
      <c r="L7" s="240"/>
    </row>
    <row r="8" spans="1:12" ht="51" customHeight="1" x14ac:dyDescent="0.2">
      <c r="A8" s="241"/>
      <c r="B8" s="241"/>
      <c r="C8" s="241"/>
      <c r="D8" s="129" t="s">
        <v>214</v>
      </c>
      <c r="E8" s="129" t="s">
        <v>215</v>
      </c>
      <c r="F8" s="129" t="s">
        <v>216</v>
      </c>
      <c r="G8" s="129" t="s">
        <v>214</v>
      </c>
      <c r="H8" s="129" t="s">
        <v>215</v>
      </c>
      <c r="I8" s="129" t="s">
        <v>216</v>
      </c>
      <c r="J8" s="129" t="s">
        <v>214</v>
      </c>
      <c r="K8" s="129" t="s">
        <v>215</v>
      </c>
      <c r="L8" s="129" t="s">
        <v>216</v>
      </c>
    </row>
    <row r="9" spans="1:12" ht="12.75" customHeight="1" x14ac:dyDescent="0.2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  <c r="G9" s="130">
        <v>7</v>
      </c>
      <c r="H9" s="130">
        <v>8</v>
      </c>
      <c r="I9" s="130">
        <v>9</v>
      </c>
      <c r="J9" s="130">
        <v>10</v>
      </c>
      <c r="K9" s="130">
        <v>11</v>
      </c>
      <c r="L9" s="130">
        <v>12</v>
      </c>
    </row>
    <row r="10" spans="1:12" ht="43.5" customHeight="1" x14ac:dyDescent="0.2">
      <c r="A10" s="131" t="s">
        <v>224</v>
      </c>
      <c r="B10" s="132" t="s">
        <v>225</v>
      </c>
      <c r="C10" s="129" t="s">
        <v>230</v>
      </c>
      <c r="D10" s="133">
        <f>D12+D13</f>
        <v>43383310</v>
      </c>
      <c r="E10" s="133">
        <f t="shared" ref="E10:L10" si="0">E12+E13</f>
        <v>41135000</v>
      </c>
      <c r="F10" s="133">
        <f t="shared" si="0"/>
        <v>46663100</v>
      </c>
      <c r="G10" s="133">
        <f t="shared" si="0"/>
        <v>0</v>
      </c>
      <c r="H10" s="133">
        <f t="shared" si="0"/>
        <v>0</v>
      </c>
      <c r="I10" s="133">
        <f t="shared" si="0"/>
        <v>0</v>
      </c>
      <c r="J10" s="134">
        <f t="shared" si="0"/>
        <v>43383310</v>
      </c>
      <c r="K10" s="134">
        <f t="shared" si="0"/>
        <v>41135000</v>
      </c>
      <c r="L10" s="134">
        <f t="shared" si="0"/>
        <v>46663100</v>
      </c>
    </row>
    <row r="11" spans="1:12" ht="21" customHeight="1" x14ac:dyDescent="0.2">
      <c r="A11" s="131" t="s">
        <v>60</v>
      </c>
      <c r="B11" s="132"/>
      <c r="C11" s="130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65.25" customHeight="1" x14ac:dyDescent="0.2">
      <c r="A12" s="131" t="s">
        <v>228</v>
      </c>
      <c r="B12" s="132" t="s">
        <v>226</v>
      </c>
      <c r="C12" s="129" t="s">
        <v>230</v>
      </c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47.25" customHeight="1" x14ac:dyDescent="0.2">
      <c r="A13" s="131" t="s">
        <v>229</v>
      </c>
      <c r="B13" s="132" t="s">
        <v>227</v>
      </c>
      <c r="C13" s="129" t="s">
        <v>230</v>
      </c>
      <c r="D13" s="134">
        <v>43383310</v>
      </c>
      <c r="E13" s="134">
        <v>41135000</v>
      </c>
      <c r="F13" s="134">
        <v>46663100</v>
      </c>
      <c r="G13" s="133"/>
      <c r="H13" s="133"/>
      <c r="I13" s="133"/>
      <c r="J13" s="134">
        <v>43383310</v>
      </c>
      <c r="K13" s="134">
        <v>41135000</v>
      </c>
      <c r="L13" s="134">
        <v>46663100</v>
      </c>
    </row>
  </sheetData>
  <mergeCells count="10">
    <mergeCell ref="A2:K2"/>
    <mergeCell ref="A3:K3"/>
    <mergeCell ref="J7:L7"/>
    <mergeCell ref="A5:A8"/>
    <mergeCell ref="B5:B8"/>
    <mergeCell ref="C5:C8"/>
    <mergeCell ref="D5:L5"/>
    <mergeCell ref="D6:F7"/>
    <mergeCell ref="G6:L6"/>
    <mergeCell ref="G7:I7"/>
  </mergeCells>
  <pageMargins left="0.7" right="0.7" top="0.75" bottom="0.75" header="0.3" footer="0.3"/>
  <pageSetup paperSize="9" scale="7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BreakPreview" zoomScaleNormal="100" zoomScaleSheetLayoutView="100" workbookViewId="0">
      <selection activeCell="G28" sqref="G28"/>
    </sheetView>
  </sheetViews>
  <sheetFormatPr defaultRowHeight="12.75" customHeight="1" x14ac:dyDescent="0.2"/>
  <cols>
    <col min="1" max="1" width="78.85546875" style="28" customWidth="1"/>
    <col min="2" max="2" width="17.42578125" style="28" customWidth="1"/>
    <col min="3" max="3" width="29.42578125" style="28" customWidth="1"/>
  </cols>
  <sheetData>
    <row r="1" spans="1:3" ht="12.75" customHeight="1" x14ac:dyDescent="0.2">
      <c r="A1" s="128"/>
      <c r="B1" s="128"/>
      <c r="C1" s="127" t="s">
        <v>192</v>
      </c>
    </row>
    <row r="2" spans="1:3" ht="14.25" customHeight="1" x14ac:dyDescent="0.2">
      <c r="A2" s="239" t="s">
        <v>193</v>
      </c>
      <c r="B2" s="239"/>
      <c r="C2" s="239"/>
    </row>
    <row r="3" spans="1:3" ht="14.25" customHeight="1" x14ac:dyDescent="0.2">
      <c r="A3" s="239" t="s">
        <v>13</v>
      </c>
      <c r="B3" s="239"/>
      <c r="C3" s="239"/>
    </row>
    <row r="4" spans="1:3" s="22" customFormat="1" ht="14.25" customHeight="1" x14ac:dyDescent="0.2">
      <c r="A4" s="238" t="s">
        <v>231</v>
      </c>
      <c r="B4" s="239"/>
      <c r="C4" s="239"/>
    </row>
    <row r="5" spans="1:3" ht="14.25" customHeight="1" x14ac:dyDescent="0.2">
      <c r="A5" s="239" t="s">
        <v>194</v>
      </c>
      <c r="B5" s="239"/>
      <c r="C5" s="239"/>
    </row>
    <row r="6" spans="1:3" ht="12.75" customHeight="1" x14ac:dyDescent="0.2">
      <c r="A6" s="135"/>
      <c r="B6" s="135"/>
    </row>
    <row r="7" spans="1:3" ht="25.5" customHeight="1" x14ac:dyDescent="0.2">
      <c r="A7" s="130" t="s">
        <v>34</v>
      </c>
      <c r="B7" s="130" t="s">
        <v>53</v>
      </c>
      <c r="C7" s="130" t="s">
        <v>195</v>
      </c>
    </row>
    <row r="8" spans="1:3" ht="12.75" customHeight="1" x14ac:dyDescent="0.2">
      <c r="A8" s="130">
        <v>1</v>
      </c>
      <c r="B8" s="130">
        <v>2</v>
      </c>
      <c r="C8" s="130">
        <v>3</v>
      </c>
    </row>
    <row r="9" spans="1:3" ht="12.75" customHeight="1" x14ac:dyDescent="0.2">
      <c r="A9" s="136" t="s">
        <v>183</v>
      </c>
      <c r="B9" s="137" t="s">
        <v>196</v>
      </c>
      <c r="C9" s="133">
        <v>0</v>
      </c>
    </row>
    <row r="10" spans="1:3" ht="12.75" customHeight="1" x14ac:dyDescent="0.2">
      <c r="A10" s="136" t="s">
        <v>197</v>
      </c>
      <c r="B10" s="137" t="s">
        <v>198</v>
      </c>
      <c r="C10" s="133">
        <v>0</v>
      </c>
    </row>
    <row r="11" spans="1:3" ht="12.75" customHeight="1" x14ac:dyDescent="0.2">
      <c r="A11" s="136" t="s">
        <v>199</v>
      </c>
      <c r="B11" s="137" t="s">
        <v>200</v>
      </c>
      <c r="C11" s="133">
        <v>0</v>
      </c>
    </row>
    <row r="12" spans="1:3" ht="12.75" customHeight="1" x14ac:dyDescent="0.2">
      <c r="A12" s="136" t="s">
        <v>201</v>
      </c>
      <c r="B12" s="137" t="s">
        <v>202</v>
      </c>
      <c r="C12" s="133">
        <v>0</v>
      </c>
    </row>
    <row r="13" spans="1:3" ht="12.75" customHeight="1" x14ac:dyDescent="0.2">
      <c r="A13" s="138"/>
      <c r="B13" s="139"/>
      <c r="C13" s="140"/>
    </row>
    <row r="14" spans="1:3" ht="12.75" customHeight="1" x14ac:dyDescent="0.2">
      <c r="A14" s="141"/>
      <c r="B14" s="142"/>
      <c r="C14" s="127" t="s">
        <v>203</v>
      </c>
    </row>
    <row r="15" spans="1:3" ht="14.25" customHeight="1" x14ac:dyDescent="0.2">
      <c r="A15" s="242" t="s">
        <v>204</v>
      </c>
      <c r="B15" s="242"/>
      <c r="C15" s="242"/>
    </row>
    <row r="16" spans="1:3" ht="12.75" customHeight="1" x14ac:dyDescent="0.2">
      <c r="A16" s="135"/>
      <c r="B16" s="135"/>
    </row>
    <row r="17" spans="1:3" ht="12.75" customHeight="1" x14ac:dyDescent="0.2">
      <c r="A17" s="130" t="s">
        <v>34</v>
      </c>
      <c r="B17" s="130" t="s">
        <v>53</v>
      </c>
      <c r="C17" s="130" t="s">
        <v>205</v>
      </c>
    </row>
    <row r="18" spans="1:3" ht="12.75" customHeight="1" x14ac:dyDescent="0.2">
      <c r="A18" s="130">
        <v>1</v>
      </c>
      <c r="B18" s="130">
        <v>2</v>
      </c>
      <c r="C18" s="130">
        <v>3</v>
      </c>
    </row>
    <row r="19" spans="1:3" ht="12.75" customHeight="1" x14ac:dyDescent="0.2">
      <c r="A19" s="136" t="s">
        <v>206</v>
      </c>
      <c r="B19" s="137" t="s">
        <v>196</v>
      </c>
      <c r="C19" s="133">
        <v>0</v>
      </c>
    </row>
    <row r="20" spans="1:3" ht="63.75" customHeight="1" x14ac:dyDescent="0.2">
      <c r="A20" s="136" t="s">
        <v>207</v>
      </c>
      <c r="B20" s="137" t="s">
        <v>198</v>
      </c>
      <c r="C20" s="133">
        <v>0</v>
      </c>
    </row>
    <row r="21" spans="1:3" ht="25.5" customHeight="1" x14ac:dyDescent="0.2">
      <c r="A21" s="136" t="s">
        <v>208</v>
      </c>
      <c r="B21" s="137" t="s">
        <v>200</v>
      </c>
      <c r="C21" s="133">
        <v>0</v>
      </c>
    </row>
    <row r="22" spans="1:3" ht="12.75" customHeight="1" x14ac:dyDescent="0.2">
      <c r="A22" s="138"/>
      <c r="B22" s="143"/>
      <c r="C22" s="25"/>
    </row>
  </sheetData>
  <mergeCells count="5">
    <mergeCell ref="A2:C2"/>
    <mergeCell ref="A3:C3"/>
    <mergeCell ref="A4:C4"/>
    <mergeCell ref="A5:C5"/>
    <mergeCell ref="A15:C15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view="pageBreakPreview" topLeftCell="A47" zoomScale="130" zoomScaleNormal="115" zoomScaleSheetLayoutView="130" workbookViewId="0">
      <selection activeCell="L46" sqref="L46"/>
    </sheetView>
  </sheetViews>
  <sheetFormatPr defaultRowHeight="12.75" x14ac:dyDescent="0.2"/>
  <cols>
    <col min="1" max="8" width="9.140625" style="45"/>
    <col min="9" max="9" width="11.85546875" style="45" customWidth="1"/>
    <col min="10" max="10" width="9.140625" style="45"/>
    <col min="11" max="11" width="12.140625" style="45" customWidth="1"/>
    <col min="12" max="12" width="13.140625" style="45" customWidth="1"/>
    <col min="13" max="13" width="13.7109375" style="45" customWidth="1"/>
    <col min="14" max="14" width="14" style="45" customWidth="1"/>
    <col min="15" max="16384" width="9.140625" style="45"/>
  </cols>
  <sheetData>
    <row r="1" spans="1:36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243" t="s">
        <v>358</v>
      </c>
      <c r="L1" s="243"/>
      <c r="M1" s="243"/>
      <c r="N1" s="243"/>
      <c r="O1" s="44"/>
    </row>
    <row r="2" spans="1:36" ht="18.7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244" t="s">
        <v>359</v>
      </c>
      <c r="L2" s="244"/>
      <c r="M2" s="244"/>
      <c r="N2" s="244"/>
      <c r="O2" s="46"/>
    </row>
    <row r="3" spans="1:36" ht="18.75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245"/>
      <c r="L3" s="245"/>
      <c r="M3" s="245"/>
      <c r="N3" s="245"/>
      <c r="O3" s="47"/>
    </row>
    <row r="4" spans="1:36" ht="27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246"/>
      <c r="L4" s="246"/>
      <c r="M4" s="246"/>
      <c r="N4" s="246"/>
      <c r="O4" s="44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18.75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247"/>
      <c r="L5" s="247"/>
      <c r="M5" s="247"/>
      <c r="N5" s="247"/>
      <c r="O5" s="49"/>
    </row>
    <row r="6" spans="1:36" ht="18.75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50"/>
      <c r="L6" s="51"/>
      <c r="M6" s="50"/>
      <c r="N6" s="50"/>
      <c r="O6" s="52"/>
    </row>
    <row r="7" spans="1:36" ht="18.75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248" t="s">
        <v>360</v>
      </c>
      <c r="L7" s="248"/>
      <c r="M7" s="248"/>
      <c r="N7" s="248"/>
      <c r="O7" s="52"/>
    </row>
    <row r="8" spans="1:36" ht="18.75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53"/>
      <c r="L8" s="54"/>
      <c r="M8" s="43"/>
      <c r="N8" s="52"/>
      <c r="O8" s="52"/>
    </row>
    <row r="9" spans="1:36" ht="20.25" x14ac:dyDescent="0.3">
      <c r="A9" s="255" t="s">
        <v>245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55"/>
    </row>
    <row r="10" spans="1:36" x14ac:dyDescent="0.2">
      <c r="A10" s="56"/>
      <c r="B10" s="256" t="s">
        <v>246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57"/>
    </row>
    <row r="11" spans="1:36" ht="18.75" x14ac:dyDescent="0.3">
      <c r="A11" s="56"/>
      <c r="B11" s="56"/>
      <c r="C11" s="257" t="s">
        <v>247</v>
      </c>
      <c r="D11" s="257"/>
      <c r="E11" s="257"/>
      <c r="F11" s="257"/>
      <c r="G11" s="257"/>
      <c r="H11" s="257"/>
      <c r="I11" s="257"/>
      <c r="J11" s="257"/>
      <c r="K11" s="257"/>
      <c r="L11" s="257"/>
      <c r="M11" s="43"/>
      <c r="N11" s="52"/>
      <c r="O11" s="55"/>
    </row>
    <row r="12" spans="1:36" ht="18.75" x14ac:dyDescent="0.3">
      <c r="A12" s="56"/>
      <c r="B12" s="56"/>
      <c r="C12" s="58"/>
      <c r="D12" s="58"/>
      <c r="E12" s="257" t="s">
        <v>248</v>
      </c>
      <c r="F12" s="257"/>
      <c r="G12" s="257"/>
      <c r="H12" s="257"/>
      <c r="I12" s="257"/>
      <c r="J12" s="257"/>
      <c r="K12" s="257"/>
      <c r="L12" s="257"/>
      <c r="M12" s="43"/>
      <c r="N12" s="52"/>
      <c r="O12" s="52"/>
    </row>
    <row r="13" spans="1:36" ht="18.7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53"/>
      <c r="L13" s="54"/>
      <c r="M13" s="43"/>
      <c r="N13" s="52"/>
      <c r="O13" s="52"/>
    </row>
    <row r="14" spans="1:36" ht="15.75" x14ac:dyDescent="0.25">
      <c r="A14" s="258" t="s">
        <v>34</v>
      </c>
      <c r="B14" s="258"/>
      <c r="C14" s="259" t="s">
        <v>249</v>
      </c>
      <c r="D14" s="260"/>
      <c r="E14" s="260"/>
      <c r="F14" s="260"/>
      <c r="G14" s="260"/>
      <c r="H14" s="261"/>
      <c r="I14" s="258" t="s">
        <v>250</v>
      </c>
      <c r="J14" s="258" t="s">
        <v>251</v>
      </c>
      <c r="K14" s="265" t="s">
        <v>252</v>
      </c>
      <c r="L14" s="249" t="s">
        <v>253</v>
      </c>
      <c r="M14" s="249" t="s">
        <v>254</v>
      </c>
      <c r="N14" s="249" t="s">
        <v>255</v>
      </c>
      <c r="O14" s="59"/>
    </row>
    <row r="15" spans="1:36" ht="21" customHeight="1" x14ac:dyDescent="0.25">
      <c r="A15" s="258"/>
      <c r="B15" s="258"/>
      <c r="C15" s="262"/>
      <c r="D15" s="263"/>
      <c r="E15" s="263"/>
      <c r="F15" s="263"/>
      <c r="G15" s="263"/>
      <c r="H15" s="264"/>
      <c r="I15" s="258"/>
      <c r="J15" s="258"/>
      <c r="K15" s="265"/>
      <c r="L15" s="249"/>
      <c r="M15" s="249"/>
      <c r="N15" s="249"/>
      <c r="O15" s="59"/>
    </row>
    <row r="16" spans="1:36" ht="15.75" x14ac:dyDescent="0.25">
      <c r="A16" s="250" t="s">
        <v>256</v>
      </c>
      <c r="B16" s="250"/>
      <c r="C16" s="60"/>
      <c r="D16" s="60"/>
      <c r="E16" s="60"/>
      <c r="F16" s="60"/>
      <c r="G16" s="60"/>
      <c r="H16" s="60"/>
      <c r="I16" s="60"/>
      <c r="J16" s="60"/>
      <c r="K16" s="61">
        <f>K17+K43+K83+K139</f>
        <v>0</v>
      </c>
      <c r="L16" s="62">
        <f>L17+L43+L83+L139</f>
        <v>146531100</v>
      </c>
      <c r="M16" s="62">
        <f>M17+M43+M83+M139</f>
        <v>149799400</v>
      </c>
      <c r="N16" s="62">
        <f>N17+N43+N83+N139</f>
        <v>158093300</v>
      </c>
      <c r="O16" s="63"/>
    </row>
    <row r="17" spans="1:15" ht="24.75" customHeight="1" x14ac:dyDescent="0.25">
      <c r="A17" s="251" t="s">
        <v>257</v>
      </c>
      <c r="B17" s="251"/>
      <c r="C17" s="64"/>
      <c r="D17" s="64"/>
      <c r="E17" s="64"/>
      <c r="F17" s="64"/>
      <c r="G17" s="64"/>
      <c r="H17" s="64"/>
      <c r="I17" s="64"/>
      <c r="J17" s="64"/>
      <c r="K17" s="65">
        <f>K21</f>
        <v>0</v>
      </c>
      <c r="L17" s="66">
        <f>L21+L18</f>
        <v>15480900</v>
      </c>
      <c r="M17" s="66">
        <f t="shared" ref="M17:N17" si="0">M21+M18</f>
        <v>15386400</v>
      </c>
      <c r="N17" s="66">
        <f t="shared" si="0"/>
        <v>16011700</v>
      </c>
      <c r="O17" s="59"/>
    </row>
    <row r="18" spans="1:15" ht="15.75" x14ac:dyDescent="0.25">
      <c r="A18" s="252"/>
      <c r="B18" s="253"/>
      <c r="C18" s="67" t="s">
        <v>258</v>
      </c>
      <c r="D18" s="67" t="s">
        <v>259</v>
      </c>
      <c r="E18" s="67" t="s">
        <v>260</v>
      </c>
      <c r="F18" s="67" t="s">
        <v>261</v>
      </c>
      <c r="G18" s="68"/>
      <c r="H18" s="68"/>
      <c r="I18" s="67" t="s">
        <v>262</v>
      </c>
      <c r="J18" s="69"/>
      <c r="K18" s="70"/>
      <c r="L18" s="71">
        <f>L19+L20</f>
        <v>768800</v>
      </c>
      <c r="M18" s="71">
        <f t="shared" ref="M18:N18" si="1">M19+M20</f>
        <v>757900</v>
      </c>
      <c r="N18" s="71">
        <f t="shared" si="1"/>
        <v>757900</v>
      </c>
      <c r="O18" s="59"/>
    </row>
    <row r="19" spans="1:15" ht="15.75" x14ac:dyDescent="0.25">
      <c r="A19" s="254" t="s">
        <v>210</v>
      </c>
      <c r="B19" s="254"/>
      <c r="C19" s="72" t="s">
        <v>258</v>
      </c>
      <c r="D19" s="72" t="s">
        <v>259</v>
      </c>
      <c r="E19" s="72" t="s">
        <v>260</v>
      </c>
      <c r="F19" s="72" t="s">
        <v>261</v>
      </c>
      <c r="G19" s="72" t="s">
        <v>263</v>
      </c>
      <c r="H19" s="72" t="s">
        <v>264</v>
      </c>
      <c r="I19" s="72" t="s">
        <v>262</v>
      </c>
      <c r="J19" s="72" t="s">
        <v>134</v>
      </c>
      <c r="K19" s="70"/>
      <c r="L19" s="73">
        <v>591400</v>
      </c>
      <c r="M19" s="73">
        <v>583000</v>
      </c>
      <c r="N19" s="73">
        <v>583000</v>
      </c>
      <c r="O19" s="59"/>
    </row>
    <row r="20" spans="1:15" ht="22.5" customHeight="1" x14ac:dyDescent="0.25">
      <c r="A20" s="267" t="s">
        <v>212</v>
      </c>
      <c r="B20" s="267"/>
      <c r="C20" s="72" t="s">
        <v>258</v>
      </c>
      <c r="D20" s="72" t="s">
        <v>259</v>
      </c>
      <c r="E20" s="72" t="s">
        <v>260</v>
      </c>
      <c r="F20" s="72" t="s">
        <v>261</v>
      </c>
      <c r="G20" s="72" t="s">
        <v>265</v>
      </c>
      <c r="H20" s="72" t="s">
        <v>264</v>
      </c>
      <c r="I20" s="72" t="s">
        <v>262</v>
      </c>
      <c r="J20" s="72" t="s">
        <v>144</v>
      </c>
      <c r="K20" s="70"/>
      <c r="L20" s="73">
        <v>177400</v>
      </c>
      <c r="M20" s="73">
        <v>174900</v>
      </c>
      <c r="N20" s="73">
        <v>174900</v>
      </c>
      <c r="O20" s="59"/>
    </row>
    <row r="21" spans="1:15" ht="15.75" x14ac:dyDescent="0.25">
      <c r="A21" s="268"/>
      <c r="B21" s="268"/>
      <c r="C21" s="74" t="s">
        <v>258</v>
      </c>
      <c r="D21" s="74" t="s">
        <v>259</v>
      </c>
      <c r="E21" s="74" t="s">
        <v>260</v>
      </c>
      <c r="F21" s="75"/>
      <c r="G21" s="76"/>
      <c r="H21" s="76"/>
      <c r="I21" s="74"/>
      <c r="J21" s="74"/>
      <c r="K21" s="77">
        <f>K22</f>
        <v>0</v>
      </c>
      <c r="L21" s="78">
        <f>L22+L38+L41</f>
        <v>14712100</v>
      </c>
      <c r="M21" s="78">
        <f t="shared" ref="M21:N21" si="2">M22+M38+M41</f>
        <v>14628500</v>
      </c>
      <c r="N21" s="78">
        <f t="shared" si="2"/>
        <v>15253800</v>
      </c>
      <c r="O21" s="79"/>
    </row>
    <row r="22" spans="1:15" ht="15.75" x14ac:dyDescent="0.25">
      <c r="A22" s="268"/>
      <c r="B22" s="268"/>
      <c r="C22" s="74" t="s">
        <v>258</v>
      </c>
      <c r="D22" s="74" t="s">
        <v>259</v>
      </c>
      <c r="E22" s="74" t="s">
        <v>260</v>
      </c>
      <c r="F22" s="75" t="s">
        <v>261</v>
      </c>
      <c r="G22" s="76"/>
      <c r="H22" s="76"/>
      <c r="I22" s="74" t="s">
        <v>266</v>
      </c>
      <c r="J22" s="74"/>
      <c r="K22" s="77">
        <f>K23+K26+K28+K31+K33+K35+K38</f>
        <v>0</v>
      </c>
      <c r="L22" s="78">
        <f>L23+L28</f>
        <v>4917300</v>
      </c>
      <c r="M22" s="78">
        <f>M23+M28</f>
        <v>5136700</v>
      </c>
      <c r="N22" s="78">
        <f>N23+N28</f>
        <v>5136700</v>
      </c>
      <c r="O22" s="79"/>
    </row>
    <row r="23" spans="1:15" ht="15.75" x14ac:dyDescent="0.25">
      <c r="A23" s="269" t="s">
        <v>210</v>
      </c>
      <c r="B23" s="269"/>
      <c r="C23" s="74" t="s">
        <v>258</v>
      </c>
      <c r="D23" s="74" t="s">
        <v>259</v>
      </c>
      <c r="E23" s="74" t="s">
        <v>260</v>
      </c>
      <c r="F23" s="74" t="s">
        <v>261</v>
      </c>
      <c r="G23" s="80" t="s">
        <v>263</v>
      </c>
      <c r="H23" s="80"/>
      <c r="I23" s="74" t="s">
        <v>267</v>
      </c>
      <c r="J23" s="74"/>
      <c r="K23" s="77">
        <f>K24+K25</f>
        <v>0</v>
      </c>
      <c r="L23" s="78">
        <f>L24+L25</f>
        <v>3776700</v>
      </c>
      <c r="M23" s="78">
        <f>M24+M25</f>
        <v>3945200</v>
      </c>
      <c r="N23" s="78">
        <f>N24+N25</f>
        <v>3945200</v>
      </c>
      <c r="O23" s="81"/>
    </row>
    <row r="24" spans="1:15" ht="15.75" x14ac:dyDescent="0.25">
      <c r="A24" s="254" t="s">
        <v>210</v>
      </c>
      <c r="B24" s="254"/>
      <c r="C24" s="82" t="s">
        <v>258</v>
      </c>
      <c r="D24" s="82" t="s">
        <v>259</v>
      </c>
      <c r="E24" s="82" t="s">
        <v>260</v>
      </c>
      <c r="F24" s="82" t="s">
        <v>261</v>
      </c>
      <c r="G24" s="83" t="s">
        <v>263</v>
      </c>
      <c r="H24" s="83" t="s">
        <v>268</v>
      </c>
      <c r="I24" s="82" t="s">
        <v>266</v>
      </c>
      <c r="J24" s="82" t="s">
        <v>134</v>
      </c>
      <c r="K24" s="84"/>
      <c r="L24" s="85">
        <v>3776700</v>
      </c>
      <c r="M24" s="85">
        <v>3945200</v>
      </c>
      <c r="N24" s="85">
        <v>3945200</v>
      </c>
      <c r="O24" s="79"/>
    </row>
    <row r="25" spans="1:15" ht="15.75" hidden="1" x14ac:dyDescent="0.25">
      <c r="A25" s="254" t="s">
        <v>210</v>
      </c>
      <c r="B25" s="254"/>
      <c r="C25" s="82" t="s">
        <v>258</v>
      </c>
      <c r="D25" s="82" t="s">
        <v>259</v>
      </c>
      <c r="E25" s="82" t="s">
        <v>258</v>
      </c>
      <c r="F25" s="82" t="s">
        <v>261</v>
      </c>
      <c r="G25" s="83" t="s">
        <v>263</v>
      </c>
      <c r="H25" s="83" t="s">
        <v>269</v>
      </c>
      <c r="I25" s="82" t="s">
        <v>270</v>
      </c>
      <c r="J25" s="82" t="s">
        <v>134</v>
      </c>
      <c r="K25" s="84"/>
      <c r="L25" s="85"/>
      <c r="M25" s="85"/>
      <c r="N25" s="85"/>
      <c r="O25" s="79"/>
    </row>
    <row r="26" spans="1:15" ht="15.75" hidden="1" x14ac:dyDescent="0.25">
      <c r="A26" s="266" t="s">
        <v>211</v>
      </c>
      <c r="B26" s="266"/>
      <c r="C26" s="74" t="s">
        <v>258</v>
      </c>
      <c r="D26" s="74" t="s">
        <v>259</v>
      </c>
      <c r="E26" s="74" t="s">
        <v>258</v>
      </c>
      <c r="F26" s="74" t="s">
        <v>261</v>
      </c>
      <c r="G26" s="80" t="s">
        <v>271</v>
      </c>
      <c r="H26" s="80"/>
      <c r="I26" s="74" t="s">
        <v>270</v>
      </c>
      <c r="J26" s="74"/>
      <c r="K26" s="77">
        <f>K27</f>
        <v>0</v>
      </c>
      <c r="L26" s="78">
        <f>L27</f>
        <v>0</v>
      </c>
      <c r="M26" s="78">
        <f>M27</f>
        <v>0</v>
      </c>
      <c r="N26" s="78">
        <f>N27</f>
        <v>0</v>
      </c>
      <c r="O26" s="81"/>
    </row>
    <row r="27" spans="1:15" ht="15.75" hidden="1" x14ac:dyDescent="0.25">
      <c r="A27" s="267" t="s">
        <v>211</v>
      </c>
      <c r="B27" s="267"/>
      <c r="C27" s="82" t="s">
        <v>258</v>
      </c>
      <c r="D27" s="82" t="s">
        <v>259</v>
      </c>
      <c r="E27" s="82" t="s">
        <v>258</v>
      </c>
      <c r="F27" s="82" t="s">
        <v>261</v>
      </c>
      <c r="G27" s="83" t="s">
        <v>271</v>
      </c>
      <c r="H27" s="83" t="s">
        <v>272</v>
      </c>
      <c r="I27" s="82" t="s">
        <v>270</v>
      </c>
      <c r="J27" s="82" t="s">
        <v>136</v>
      </c>
      <c r="K27" s="84"/>
      <c r="L27" s="85"/>
      <c r="M27" s="85"/>
      <c r="N27" s="85"/>
      <c r="O27" s="79"/>
    </row>
    <row r="28" spans="1:15" ht="20.25" customHeight="1" x14ac:dyDescent="0.25">
      <c r="A28" s="266" t="s">
        <v>212</v>
      </c>
      <c r="B28" s="266"/>
      <c r="C28" s="74" t="s">
        <v>258</v>
      </c>
      <c r="D28" s="74" t="s">
        <v>259</v>
      </c>
      <c r="E28" s="74" t="s">
        <v>260</v>
      </c>
      <c r="F28" s="74" t="s">
        <v>261</v>
      </c>
      <c r="G28" s="86" t="s">
        <v>265</v>
      </c>
      <c r="H28" s="86"/>
      <c r="I28" s="74" t="s">
        <v>266</v>
      </c>
      <c r="J28" s="74"/>
      <c r="K28" s="77">
        <f>K29+K30</f>
        <v>0</v>
      </c>
      <c r="L28" s="78">
        <f>L29+L30</f>
        <v>1140600</v>
      </c>
      <c r="M28" s="78">
        <f>M29+M30</f>
        <v>1191500</v>
      </c>
      <c r="N28" s="78">
        <f>N29+N30</f>
        <v>1191500</v>
      </c>
      <c r="O28" s="81"/>
    </row>
    <row r="29" spans="1:15" ht="21" customHeight="1" x14ac:dyDescent="0.25">
      <c r="A29" s="267" t="s">
        <v>212</v>
      </c>
      <c r="B29" s="267"/>
      <c r="C29" s="82" t="s">
        <v>258</v>
      </c>
      <c r="D29" s="82" t="s">
        <v>259</v>
      </c>
      <c r="E29" s="82" t="s">
        <v>260</v>
      </c>
      <c r="F29" s="82" t="s">
        <v>261</v>
      </c>
      <c r="G29" s="87" t="s">
        <v>265</v>
      </c>
      <c r="H29" s="87" t="s">
        <v>273</v>
      </c>
      <c r="I29" s="82" t="s">
        <v>266</v>
      </c>
      <c r="J29" s="82" t="s">
        <v>144</v>
      </c>
      <c r="K29" s="84"/>
      <c r="L29" s="85">
        <v>1140600</v>
      </c>
      <c r="M29" s="85">
        <v>1191500</v>
      </c>
      <c r="N29" s="85">
        <v>1191500</v>
      </c>
      <c r="O29" s="79"/>
    </row>
    <row r="30" spans="1:15" ht="15.75" hidden="1" x14ac:dyDescent="0.25">
      <c r="A30" s="267" t="s">
        <v>212</v>
      </c>
      <c r="B30" s="267"/>
      <c r="C30" s="82" t="s">
        <v>258</v>
      </c>
      <c r="D30" s="82" t="s">
        <v>259</v>
      </c>
      <c r="E30" s="82" t="s">
        <v>258</v>
      </c>
      <c r="F30" s="82" t="s">
        <v>261</v>
      </c>
      <c r="G30" s="87" t="s">
        <v>265</v>
      </c>
      <c r="H30" s="87" t="s">
        <v>269</v>
      </c>
      <c r="I30" s="82" t="s">
        <v>270</v>
      </c>
      <c r="J30" s="82" t="s">
        <v>144</v>
      </c>
      <c r="K30" s="84"/>
      <c r="L30" s="85"/>
      <c r="M30" s="85"/>
      <c r="N30" s="85"/>
      <c r="O30" s="79"/>
    </row>
    <row r="31" spans="1:15" ht="15.75" hidden="1" x14ac:dyDescent="0.25">
      <c r="A31" s="266" t="s">
        <v>274</v>
      </c>
      <c r="B31" s="266"/>
      <c r="C31" s="74" t="s">
        <v>258</v>
      </c>
      <c r="D31" s="74" t="s">
        <v>259</v>
      </c>
      <c r="E31" s="74" t="s">
        <v>258</v>
      </c>
      <c r="F31" s="75" t="s">
        <v>261</v>
      </c>
      <c r="G31" s="86" t="s">
        <v>275</v>
      </c>
      <c r="H31" s="86"/>
      <c r="I31" s="74" t="s">
        <v>270</v>
      </c>
      <c r="J31" s="74"/>
      <c r="K31" s="77">
        <f>K32</f>
        <v>0</v>
      </c>
      <c r="L31" s="78">
        <f>L32</f>
        <v>0</v>
      </c>
      <c r="M31" s="78">
        <f>M32</f>
        <v>0</v>
      </c>
      <c r="N31" s="78">
        <f>N32</f>
        <v>0</v>
      </c>
      <c r="O31" s="81"/>
    </row>
    <row r="32" spans="1:15" ht="15.75" hidden="1" x14ac:dyDescent="0.25">
      <c r="A32" s="267" t="s">
        <v>274</v>
      </c>
      <c r="B32" s="267"/>
      <c r="C32" s="82" t="s">
        <v>258</v>
      </c>
      <c r="D32" s="82" t="s">
        <v>259</v>
      </c>
      <c r="E32" s="82" t="s">
        <v>258</v>
      </c>
      <c r="F32" s="74" t="s">
        <v>261</v>
      </c>
      <c r="G32" s="87" t="s">
        <v>275</v>
      </c>
      <c r="H32" s="87" t="s">
        <v>272</v>
      </c>
      <c r="I32" s="82" t="s">
        <v>270</v>
      </c>
      <c r="J32" s="82" t="s">
        <v>138</v>
      </c>
      <c r="K32" s="84"/>
      <c r="L32" s="85"/>
      <c r="M32" s="85"/>
      <c r="N32" s="85"/>
      <c r="O32" s="79"/>
    </row>
    <row r="33" spans="1:15" ht="15.75" hidden="1" x14ac:dyDescent="0.25">
      <c r="A33" s="266" t="s">
        <v>276</v>
      </c>
      <c r="B33" s="266"/>
      <c r="C33" s="74" t="s">
        <v>258</v>
      </c>
      <c r="D33" s="74" t="s">
        <v>259</v>
      </c>
      <c r="E33" s="74" t="s">
        <v>258</v>
      </c>
      <c r="F33" s="82" t="s">
        <v>261</v>
      </c>
      <c r="G33" s="86" t="s">
        <v>277</v>
      </c>
      <c r="H33" s="86"/>
      <c r="I33" s="74" t="s">
        <v>270</v>
      </c>
      <c r="J33" s="74"/>
      <c r="K33" s="77">
        <f>K34</f>
        <v>0</v>
      </c>
      <c r="L33" s="78">
        <f>L34</f>
        <v>0</v>
      </c>
      <c r="M33" s="78">
        <f>M34</f>
        <v>0</v>
      </c>
      <c r="N33" s="78">
        <f>N34</f>
        <v>0</v>
      </c>
      <c r="O33" s="81"/>
    </row>
    <row r="34" spans="1:15" ht="15.75" hidden="1" x14ac:dyDescent="0.25">
      <c r="A34" s="267" t="s">
        <v>276</v>
      </c>
      <c r="B34" s="267"/>
      <c r="C34" s="82" t="s">
        <v>258</v>
      </c>
      <c r="D34" s="82" t="s">
        <v>259</v>
      </c>
      <c r="E34" s="82" t="s">
        <v>258</v>
      </c>
      <c r="F34" s="82" t="s">
        <v>261</v>
      </c>
      <c r="G34" s="87" t="s">
        <v>277</v>
      </c>
      <c r="H34" s="87" t="s">
        <v>272</v>
      </c>
      <c r="I34" s="82" t="s">
        <v>270</v>
      </c>
      <c r="J34" s="82" t="s">
        <v>138</v>
      </c>
      <c r="K34" s="84"/>
      <c r="L34" s="85"/>
      <c r="M34" s="85"/>
      <c r="N34" s="85"/>
      <c r="O34" s="79"/>
    </row>
    <row r="35" spans="1:15" ht="21" hidden="1" customHeight="1" x14ac:dyDescent="0.25">
      <c r="A35" s="266" t="s">
        <v>278</v>
      </c>
      <c r="B35" s="266"/>
      <c r="C35" s="74" t="s">
        <v>258</v>
      </c>
      <c r="D35" s="74" t="s">
        <v>259</v>
      </c>
      <c r="E35" s="74" t="s">
        <v>260</v>
      </c>
      <c r="F35" s="74" t="s">
        <v>261</v>
      </c>
      <c r="G35" s="86" t="s">
        <v>279</v>
      </c>
      <c r="H35" s="86"/>
      <c r="I35" s="74" t="s">
        <v>280</v>
      </c>
      <c r="J35" s="74"/>
      <c r="K35" s="77">
        <f>K36+K37</f>
        <v>0</v>
      </c>
      <c r="L35" s="78">
        <f>L36+L37</f>
        <v>0</v>
      </c>
      <c r="M35" s="78">
        <f>M36+M37</f>
        <v>0</v>
      </c>
      <c r="N35" s="78">
        <f>N36+N37</f>
        <v>0</v>
      </c>
      <c r="O35" s="81"/>
    </row>
    <row r="36" spans="1:15" ht="20.25" hidden="1" customHeight="1" x14ac:dyDescent="0.25">
      <c r="A36" s="267" t="s">
        <v>278</v>
      </c>
      <c r="B36" s="267"/>
      <c r="C36" s="82" t="s">
        <v>258</v>
      </c>
      <c r="D36" s="82" t="s">
        <v>259</v>
      </c>
      <c r="E36" s="82" t="s">
        <v>260</v>
      </c>
      <c r="F36" s="82" t="s">
        <v>261</v>
      </c>
      <c r="G36" s="87" t="s">
        <v>279</v>
      </c>
      <c r="H36" s="87" t="s">
        <v>281</v>
      </c>
      <c r="I36" s="82" t="s">
        <v>280</v>
      </c>
      <c r="J36" s="82" t="s">
        <v>138</v>
      </c>
      <c r="K36" s="84"/>
      <c r="L36" s="85"/>
      <c r="M36" s="85"/>
      <c r="N36" s="85"/>
      <c r="O36" s="79"/>
    </row>
    <row r="37" spans="1:15" ht="15.75" hidden="1" x14ac:dyDescent="0.25">
      <c r="A37" s="267" t="s">
        <v>278</v>
      </c>
      <c r="B37" s="267"/>
      <c r="C37" s="82" t="s">
        <v>258</v>
      </c>
      <c r="D37" s="82" t="s">
        <v>259</v>
      </c>
      <c r="E37" s="82" t="s">
        <v>258</v>
      </c>
      <c r="F37" s="74" t="s">
        <v>282</v>
      </c>
      <c r="G37" s="87" t="s">
        <v>279</v>
      </c>
      <c r="H37" s="87" t="s">
        <v>269</v>
      </c>
      <c r="I37" s="82" t="s">
        <v>270</v>
      </c>
      <c r="J37" s="82" t="s">
        <v>138</v>
      </c>
      <c r="K37" s="84"/>
      <c r="L37" s="85"/>
      <c r="M37" s="85"/>
      <c r="N37" s="85"/>
      <c r="O37" s="79"/>
    </row>
    <row r="38" spans="1:15" ht="15.75" x14ac:dyDescent="0.25">
      <c r="A38" s="266" t="s">
        <v>283</v>
      </c>
      <c r="B38" s="266"/>
      <c r="C38" s="74" t="s">
        <v>258</v>
      </c>
      <c r="D38" s="74" t="s">
        <v>259</v>
      </c>
      <c r="E38" s="74" t="s">
        <v>260</v>
      </c>
      <c r="F38" s="82" t="s">
        <v>261</v>
      </c>
      <c r="G38" s="86" t="s">
        <v>277</v>
      </c>
      <c r="H38" s="86"/>
      <c r="I38" s="74" t="s">
        <v>284</v>
      </c>
      <c r="J38" s="74"/>
      <c r="K38" s="77">
        <f>K39+K40</f>
        <v>0</v>
      </c>
      <c r="L38" s="78">
        <f>L39</f>
        <v>9702800</v>
      </c>
      <c r="M38" s="78">
        <f t="shared" ref="M38:N38" si="3">M39</f>
        <v>9491800</v>
      </c>
      <c r="N38" s="78">
        <f t="shared" si="3"/>
        <v>10117100</v>
      </c>
      <c r="O38" s="81"/>
    </row>
    <row r="39" spans="1:15" ht="15.75" x14ac:dyDescent="0.25">
      <c r="A39" s="267" t="s">
        <v>283</v>
      </c>
      <c r="B39" s="267"/>
      <c r="C39" s="82" t="s">
        <v>258</v>
      </c>
      <c r="D39" s="82" t="s">
        <v>259</v>
      </c>
      <c r="E39" s="82" t="s">
        <v>260</v>
      </c>
      <c r="F39" s="82" t="s">
        <v>261</v>
      </c>
      <c r="G39" s="87" t="s">
        <v>277</v>
      </c>
      <c r="H39" s="87" t="s">
        <v>285</v>
      </c>
      <c r="I39" s="82" t="s">
        <v>284</v>
      </c>
      <c r="J39" s="82" t="s">
        <v>138</v>
      </c>
      <c r="K39" s="84"/>
      <c r="L39" s="73">
        <v>9702800</v>
      </c>
      <c r="M39" s="73">
        <v>9491800</v>
      </c>
      <c r="N39" s="73">
        <v>10117100</v>
      </c>
      <c r="O39" s="79"/>
    </row>
    <row r="40" spans="1:15" ht="15.75" hidden="1" x14ac:dyDescent="0.25">
      <c r="A40" s="267" t="s">
        <v>283</v>
      </c>
      <c r="B40" s="267"/>
      <c r="C40" s="82" t="s">
        <v>258</v>
      </c>
      <c r="D40" s="82" t="s">
        <v>259</v>
      </c>
      <c r="E40" s="82" t="s">
        <v>260</v>
      </c>
      <c r="F40" s="75" t="s">
        <v>261</v>
      </c>
      <c r="G40" s="87" t="s">
        <v>277</v>
      </c>
      <c r="H40" s="87" t="s">
        <v>286</v>
      </c>
      <c r="I40" s="82" t="s">
        <v>284</v>
      </c>
      <c r="J40" s="82" t="s">
        <v>138</v>
      </c>
      <c r="K40" s="84"/>
      <c r="L40" s="85"/>
      <c r="M40" s="85"/>
      <c r="N40" s="85"/>
      <c r="O40" s="79"/>
    </row>
    <row r="41" spans="1:15" ht="23.25" customHeight="1" x14ac:dyDescent="0.25">
      <c r="A41" s="270" t="s">
        <v>278</v>
      </c>
      <c r="B41" s="271"/>
      <c r="C41" s="74" t="s">
        <v>258</v>
      </c>
      <c r="D41" s="74" t="s">
        <v>259</v>
      </c>
      <c r="E41" s="74" t="s">
        <v>260</v>
      </c>
      <c r="F41" s="75" t="s">
        <v>261</v>
      </c>
      <c r="G41" s="86" t="s">
        <v>279</v>
      </c>
      <c r="H41" s="86" t="s">
        <v>287</v>
      </c>
      <c r="I41" s="74" t="s">
        <v>288</v>
      </c>
      <c r="J41" s="74"/>
      <c r="K41" s="84"/>
      <c r="L41" s="88">
        <f>L42</f>
        <v>92000</v>
      </c>
      <c r="M41" s="85"/>
      <c r="N41" s="85"/>
      <c r="O41" s="79"/>
    </row>
    <row r="42" spans="1:15" ht="23.25" customHeight="1" x14ac:dyDescent="0.25">
      <c r="A42" s="272" t="s">
        <v>278</v>
      </c>
      <c r="B42" s="273"/>
      <c r="C42" s="82" t="s">
        <v>258</v>
      </c>
      <c r="D42" s="82" t="s">
        <v>259</v>
      </c>
      <c r="E42" s="82" t="s">
        <v>260</v>
      </c>
      <c r="F42" s="75" t="s">
        <v>261</v>
      </c>
      <c r="G42" s="87" t="s">
        <v>279</v>
      </c>
      <c r="H42" s="87" t="s">
        <v>287</v>
      </c>
      <c r="I42" s="82" t="s">
        <v>288</v>
      </c>
      <c r="J42" s="82" t="s">
        <v>289</v>
      </c>
      <c r="K42" s="84"/>
      <c r="L42" s="85">
        <v>92000</v>
      </c>
      <c r="M42" s="85"/>
      <c r="N42" s="85"/>
      <c r="O42" s="79"/>
    </row>
    <row r="43" spans="1:15" ht="26.25" customHeight="1" x14ac:dyDescent="0.25">
      <c r="A43" s="251" t="s">
        <v>290</v>
      </c>
      <c r="B43" s="251"/>
      <c r="C43" s="89" t="s">
        <v>258</v>
      </c>
      <c r="D43" s="89"/>
      <c r="E43" s="89"/>
      <c r="F43" s="89"/>
      <c r="G43" s="89"/>
      <c r="H43" s="89"/>
      <c r="I43" s="89"/>
      <c r="J43" s="89"/>
      <c r="K43" s="65">
        <f>K44</f>
        <v>0</v>
      </c>
      <c r="L43" s="66">
        <f>L44+L67</f>
        <v>83231600</v>
      </c>
      <c r="M43" s="66">
        <f>M44+M67</f>
        <v>87647900</v>
      </c>
      <c r="N43" s="66">
        <f>N44+N67</f>
        <v>90256900</v>
      </c>
      <c r="O43" s="59"/>
    </row>
    <row r="44" spans="1:15" ht="15.75" x14ac:dyDescent="0.25">
      <c r="A44" s="276"/>
      <c r="B44" s="276"/>
      <c r="C44" s="74" t="s">
        <v>258</v>
      </c>
      <c r="D44" s="74" t="s">
        <v>259</v>
      </c>
      <c r="E44" s="86" t="s">
        <v>260</v>
      </c>
      <c r="F44" s="75"/>
      <c r="G44" s="76"/>
      <c r="H44" s="76"/>
      <c r="I44" s="74"/>
      <c r="J44" s="74"/>
      <c r="K44" s="77">
        <f>K45</f>
        <v>0</v>
      </c>
      <c r="L44" s="78">
        <f>L45+L72+L80</f>
        <v>83003400</v>
      </c>
      <c r="M44" s="78">
        <f t="shared" ref="M44:N44" si="4">M45+M72+M80</f>
        <v>87408200</v>
      </c>
      <c r="N44" s="78">
        <f t="shared" si="4"/>
        <v>89995300</v>
      </c>
      <c r="O44" s="79"/>
    </row>
    <row r="45" spans="1:15" ht="15.75" x14ac:dyDescent="0.25">
      <c r="A45" s="276"/>
      <c r="B45" s="276"/>
      <c r="C45" s="74" t="s">
        <v>258</v>
      </c>
      <c r="D45" s="74" t="s">
        <v>259</v>
      </c>
      <c r="E45" s="86" t="s">
        <v>260</v>
      </c>
      <c r="F45" s="75" t="s">
        <v>291</v>
      </c>
      <c r="G45" s="76"/>
      <c r="H45" s="76"/>
      <c r="I45" s="74" t="s">
        <v>292</v>
      </c>
      <c r="J45" s="74"/>
      <c r="K45" s="77">
        <f>K46+K49+K51+K54+K58+K60+K63+K56</f>
        <v>0</v>
      </c>
      <c r="L45" s="78">
        <f>L47+L50+L52+L55+L59+L61+L64+L66+L48+L57</f>
        <v>80998600</v>
      </c>
      <c r="M45" s="78">
        <f>M47+M50+M52+M55+M59+M61+M64+M66</f>
        <v>85448600</v>
      </c>
      <c r="N45" s="78">
        <f>N47+N50+N52+N55+N59+N61+N64+N66</f>
        <v>88194400</v>
      </c>
      <c r="O45" s="79"/>
    </row>
    <row r="46" spans="1:15" ht="15.75" x14ac:dyDescent="0.25">
      <c r="A46" s="277" t="s">
        <v>210</v>
      </c>
      <c r="B46" s="277"/>
      <c r="C46" s="74" t="s">
        <v>258</v>
      </c>
      <c r="D46" s="74" t="s">
        <v>259</v>
      </c>
      <c r="E46" s="86" t="s">
        <v>260</v>
      </c>
      <c r="F46" s="74" t="s">
        <v>291</v>
      </c>
      <c r="G46" s="80" t="s">
        <v>263</v>
      </c>
      <c r="H46" s="80"/>
      <c r="I46" s="74" t="s">
        <v>292</v>
      </c>
      <c r="J46" s="74"/>
      <c r="K46" s="77">
        <f>K47+K48</f>
        <v>0</v>
      </c>
      <c r="L46" s="78">
        <f>L47</f>
        <v>60884400</v>
      </c>
      <c r="M46" s="78">
        <f t="shared" ref="M46:N46" si="5">M47</f>
        <v>65190707</v>
      </c>
      <c r="N46" s="78">
        <f t="shared" si="5"/>
        <v>67115515</v>
      </c>
      <c r="O46" s="81"/>
    </row>
    <row r="47" spans="1:15" ht="15.75" x14ac:dyDescent="0.25">
      <c r="A47" s="278" t="s">
        <v>210</v>
      </c>
      <c r="B47" s="278"/>
      <c r="C47" s="82" t="s">
        <v>258</v>
      </c>
      <c r="D47" s="82" t="s">
        <v>259</v>
      </c>
      <c r="E47" s="87" t="s">
        <v>260</v>
      </c>
      <c r="F47" s="82" t="s">
        <v>291</v>
      </c>
      <c r="G47" s="83" t="s">
        <v>263</v>
      </c>
      <c r="H47" s="83" t="s">
        <v>272</v>
      </c>
      <c r="I47" s="82" t="s">
        <v>292</v>
      </c>
      <c r="J47" s="82" t="s">
        <v>134</v>
      </c>
      <c r="K47" s="84"/>
      <c r="L47" s="85">
        <v>60884400</v>
      </c>
      <c r="M47" s="85">
        <v>65190707</v>
      </c>
      <c r="N47" s="85">
        <v>67115515</v>
      </c>
      <c r="O47" s="79"/>
    </row>
    <row r="48" spans="1:15" ht="15.75" x14ac:dyDescent="0.25">
      <c r="A48" s="278" t="s">
        <v>293</v>
      </c>
      <c r="B48" s="278"/>
      <c r="C48" s="82" t="s">
        <v>258</v>
      </c>
      <c r="D48" s="82" t="s">
        <v>259</v>
      </c>
      <c r="E48" s="87" t="s">
        <v>260</v>
      </c>
      <c r="F48" s="82" t="s">
        <v>291</v>
      </c>
      <c r="G48" s="83" t="s">
        <v>294</v>
      </c>
      <c r="H48" s="83" t="s">
        <v>272</v>
      </c>
      <c r="I48" s="82" t="s">
        <v>292</v>
      </c>
      <c r="J48" s="82" t="s">
        <v>295</v>
      </c>
      <c r="K48" s="84"/>
      <c r="L48" s="85"/>
      <c r="M48" s="85"/>
      <c r="N48" s="85"/>
      <c r="O48" s="79"/>
    </row>
    <row r="49" spans="1:15" ht="15.75" x14ac:dyDescent="0.25">
      <c r="A49" s="275" t="s">
        <v>211</v>
      </c>
      <c r="B49" s="275"/>
      <c r="C49" s="74" t="s">
        <v>258</v>
      </c>
      <c r="D49" s="74" t="s">
        <v>259</v>
      </c>
      <c r="E49" s="86" t="s">
        <v>260</v>
      </c>
      <c r="F49" s="74" t="s">
        <v>291</v>
      </c>
      <c r="G49" s="80" t="s">
        <v>296</v>
      </c>
      <c r="H49" s="80"/>
      <c r="I49" s="74" t="s">
        <v>292</v>
      </c>
      <c r="J49" s="74"/>
      <c r="K49" s="77">
        <f>K50</f>
        <v>0</v>
      </c>
      <c r="L49" s="78">
        <f>L50</f>
        <v>300000</v>
      </c>
      <c r="M49" s="78">
        <f>M50</f>
        <v>300000</v>
      </c>
      <c r="N49" s="78">
        <f>N50</f>
        <v>300000</v>
      </c>
      <c r="O49" s="81"/>
    </row>
    <row r="50" spans="1:15" ht="15.75" x14ac:dyDescent="0.25">
      <c r="A50" s="274" t="s">
        <v>211</v>
      </c>
      <c r="B50" s="274"/>
      <c r="C50" s="82" t="s">
        <v>258</v>
      </c>
      <c r="D50" s="82" t="s">
        <v>259</v>
      </c>
      <c r="E50" s="87" t="s">
        <v>260</v>
      </c>
      <c r="F50" s="82" t="s">
        <v>291</v>
      </c>
      <c r="G50" s="83" t="s">
        <v>296</v>
      </c>
      <c r="H50" s="83" t="s">
        <v>272</v>
      </c>
      <c r="I50" s="82" t="s">
        <v>292</v>
      </c>
      <c r="J50" s="82" t="s">
        <v>134</v>
      </c>
      <c r="K50" s="84"/>
      <c r="L50" s="85">
        <v>300000</v>
      </c>
      <c r="M50" s="85">
        <v>300000</v>
      </c>
      <c r="N50" s="85">
        <v>300000</v>
      </c>
      <c r="O50" s="79"/>
    </row>
    <row r="51" spans="1:15" ht="21" customHeight="1" x14ac:dyDescent="0.25">
      <c r="A51" s="275" t="s">
        <v>212</v>
      </c>
      <c r="B51" s="275"/>
      <c r="C51" s="74" t="s">
        <v>258</v>
      </c>
      <c r="D51" s="74" t="s">
        <v>259</v>
      </c>
      <c r="E51" s="86" t="s">
        <v>260</v>
      </c>
      <c r="F51" s="74" t="s">
        <v>291</v>
      </c>
      <c r="G51" s="86" t="s">
        <v>265</v>
      </c>
      <c r="H51" s="86"/>
      <c r="I51" s="74" t="s">
        <v>292</v>
      </c>
      <c r="J51" s="74"/>
      <c r="K51" s="77">
        <f>K52+K53</f>
        <v>0</v>
      </c>
      <c r="L51" s="78">
        <f>L52+L53</f>
        <v>18387090</v>
      </c>
      <c r="M51" s="78">
        <f>M52+M53</f>
        <v>19447893</v>
      </c>
      <c r="N51" s="78">
        <f>N52+N53</f>
        <v>20268885</v>
      </c>
      <c r="O51" s="81"/>
    </row>
    <row r="52" spans="1:15" ht="15.75" x14ac:dyDescent="0.25">
      <c r="A52" s="274" t="s">
        <v>212</v>
      </c>
      <c r="B52" s="274"/>
      <c r="C52" s="82" t="s">
        <v>258</v>
      </c>
      <c r="D52" s="82" t="s">
        <v>259</v>
      </c>
      <c r="E52" s="87" t="s">
        <v>260</v>
      </c>
      <c r="F52" s="82" t="s">
        <v>291</v>
      </c>
      <c r="G52" s="87" t="s">
        <v>265</v>
      </c>
      <c r="H52" s="87" t="s">
        <v>272</v>
      </c>
      <c r="I52" s="82" t="s">
        <v>292</v>
      </c>
      <c r="J52" s="82" t="s">
        <v>144</v>
      </c>
      <c r="K52" s="84"/>
      <c r="L52" s="85">
        <v>18387090</v>
      </c>
      <c r="M52" s="85">
        <v>19447893</v>
      </c>
      <c r="N52" s="85">
        <v>20268885</v>
      </c>
      <c r="O52" s="79"/>
    </row>
    <row r="53" spans="1:15" ht="15.75" hidden="1" x14ac:dyDescent="0.25">
      <c r="A53" s="274" t="s">
        <v>212</v>
      </c>
      <c r="B53" s="274"/>
      <c r="C53" s="82" t="s">
        <v>258</v>
      </c>
      <c r="D53" s="82" t="s">
        <v>259</v>
      </c>
      <c r="E53" s="87" t="s">
        <v>260</v>
      </c>
      <c r="F53" s="82" t="s">
        <v>291</v>
      </c>
      <c r="G53" s="87" t="s">
        <v>265</v>
      </c>
      <c r="H53" s="87" t="s">
        <v>269</v>
      </c>
      <c r="I53" s="82">
        <v>230172460</v>
      </c>
      <c r="J53" s="82" t="s">
        <v>144</v>
      </c>
      <c r="K53" s="84"/>
      <c r="L53" s="85"/>
      <c r="M53" s="85"/>
      <c r="N53" s="85"/>
      <c r="O53" s="79"/>
    </row>
    <row r="54" spans="1:15" ht="15.75" x14ac:dyDescent="0.25">
      <c r="A54" s="275" t="s">
        <v>274</v>
      </c>
      <c r="B54" s="275"/>
      <c r="C54" s="74" t="s">
        <v>258</v>
      </c>
      <c r="D54" s="74" t="s">
        <v>259</v>
      </c>
      <c r="E54" s="86" t="s">
        <v>260</v>
      </c>
      <c r="F54" s="74" t="s">
        <v>291</v>
      </c>
      <c r="G54" s="86" t="s">
        <v>275</v>
      </c>
      <c r="H54" s="86"/>
      <c r="I54" s="74" t="s">
        <v>292</v>
      </c>
      <c r="J54" s="74"/>
      <c r="K54" s="77">
        <f>K55</f>
        <v>0</v>
      </c>
      <c r="L54" s="78">
        <f>L55</f>
        <v>210000</v>
      </c>
      <c r="M54" s="78">
        <f>M55</f>
        <v>210000</v>
      </c>
      <c r="N54" s="78">
        <f>N55</f>
        <v>210000</v>
      </c>
      <c r="O54" s="81"/>
    </row>
    <row r="55" spans="1:15" ht="15.75" x14ac:dyDescent="0.25">
      <c r="A55" s="274" t="s">
        <v>274</v>
      </c>
      <c r="B55" s="274"/>
      <c r="C55" s="82" t="s">
        <v>258</v>
      </c>
      <c r="D55" s="82" t="s">
        <v>259</v>
      </c>
      <c r="E55" s="87" t="s">
        <v>260</v>
      </c>
      <c r="F55" s="82" t="s">
        <v>291</v>
      </c>
      <c r="G55" s="87" t="s">
        <v>275</v>
      </c>
      <c r="H55" s="87" t="s">
        <v>272</v>
      </c>
      <c r="I55" s="82" t="s">
        <v>292</v>
      </c>
      <c r="J55" s="82" t="s">
        <v>138</v>
      </c>
      <c r="K55" s="84"/>
      <c r="L55" s="85">
        <v>210000</v>
      </c>
      <c r="M55" s="85">
        <v>210000</v>
      </c>
      <c r="N55" s="85">
        <v>210000</v>
      </c>
      <c r="O55" s="79"/>
    </row>
    <row r="56" spans="1:15" ht="15.75" x14ac:dyDescent="0.25">
      <c r="A56" s="281" t="s">
        <v>297</v>
      </c>
      <c r="B56" s="282"/>
      <c r="C56" s="74" t="s">
        <v>258</v>
      </c>
      <c r="D56" s="74" t="s">
        <v>259</v>
      </c>
      <c r="E56" s="86" t="s">
        <v>260</v>
      </c>
      <c r="F56" s="74" t="s">
        <v>291</v>
      </c>
      <c r="G56" s="86" t="s">
        <v>298</v>
      </c>
      <c r="H56" s="86" t="s">
        <v>272</v>
      </c>
      <c r="I56" s="74" t="s">
        <v>292</v>
      </c>
      <c r="J56" s="74" t="s">
        <v>138</v>
      </c>
      <c r="K56" s="77"/>
      <c r="L56" s="88"/>
      <c r="M56" s="88"/>
      <c r="N56" s="88"/>
      <c r="O56" s="79"/>
    </row>
    <row r="57" spans="1:15" ht="15.75" x14ac:dyDescent="0.25">
      <c r="A57" s="283" t="s">
        <v>297</v>
      </c>
      <c r="B57" s="284"/>
      <c r="C57" s="82" t="s">
        <v>258</v>
      </c>
      <c r="D57" s="82" t="s">
        <v>259</v>
      </c>
      <c r="E57" s="87" t="s">
        <v>260</v>
      </c>
      <c r="F57" s="82" t="s">
        <v>291</v>
      </c>
      <c r="G57" s="87" t="s">
        <v>298</v>
      </c>
      <c r="H57" s="87" t="s">
        <v>272</v>
      </c>
      <c r="I57" s="82" t="s">
        <v>292</v>
      </c>
      <c r="J57" s="82" t="s">
        <v>138</v>
      </c>
      <c r="K57" s="84"/>
      <c r="L57" s="85">
        <v>867110</v>
      </c>
      <c r="M57" s="85"/>
      <c r="N57" s="85"/>
      <c r="O57" s="79"/>
    </row>
    <row r="58" spans="1:15" ht="15.75" x14ac:dyDescent="0.25">
      <c r="A58" s="275" t="s">
        <v>276</v>
      </c>
      <c r="B58" s="275"/>
      <c r="C58" s="74" t="s">
        <v>258</v>
      </c>
      <c r="D58" s="74" t="s">
        <v>259</v>
      </c>
      <c r="E58" s="86" t="s">
        <v>260</v>
      </c>
      <c r="F58" s="74" t="s">
        <v>291</v>
      </c>
      <c r="G58" s="86" t="s">
        <v>277</v>
      </c>
      <c r="H58" s="86"/>
      <c r="I58" s="74" t="s">
        <v>292</v>
      </c>
      <c r="J58" s="74"/>
      <c r="K58" s="77">
        <f>K59</f>
        <v>0</v>
      </c>
      <c r="L58" s="78">
        <f>L59</f>
        <v>300000</v>
      </c>
      <c r="M58" s="78">
        <f>M59</f>
        <v>300000</v>
      </c>
      <c r="N58" s="78">
        <f>N59</f>
        <v>300000</v>
      </c>
      <c r="O58" s="81"/>
    </row>
    <row r="59" spans="1:15" ht="15.75" x14ac:dyDescent="0.25">
      <c r="A59" s="274" t="s">
        <v>276</v>
      </c>
      <c r="B59" s="274"/>
      <c r="C59" s="82" t="s">
        <v>258</v>
      </c>
      <c r="D59" s="82" t="s">
        <v>259</v>
      </c>
      <c r="E59" s="87" t="s">
        <v>260</v>
      </c>
      <c r="F59" s="82" t="s">
        <v>291</v>
      </c>
      <c r="G59" s="87" t="s">
        <v>277</v>
      </c>
      <c r="H59" s="87" t="s">
        <v>272</v>
      </c>
      <c r="I59" s="82" t="s">
        <v>292</v>
      </c>
      <c r="J59" s="82" t="s">
        <v>138</v>
      </c>
      <c r="K59" s="84"/>
      <c r="L59" s="85">
        <v>300000</v>
      </c>
      <c r="M59" s="85">
        <v>300000</v>
      </c>
      <c r="N59" s="85">
        <v>300000</v>
      </c>
      <c r="O59" s="79"/>
    </row>
    <row r="60" spans="1:15" ht="15.75" x14ac:dyDescent="0.25">
      <c r="A60" s="275" t="s">
        <v>278</v>
      </c>
      <c r="B60" s="275"/>
      <c r="C60" s="74" t="s">
        <v>258</v>
      </c>
      <c r="D60" s="74" t="s">
        <v>259</v>
      </c>
      <c r="E60" s="86" t="s">
        <v>260</v>
      </c>
      <c r="F60" s="74" t="s">
        <v>291</v>
      </c>
      <c r="G60" s="86" t="s">
        <v>279</v>
      </c>
      <c r="H60" s="86"/>
      <c r="I60" s="74" t="s">
        <v>292</v>
      </c>
      <c r="J60" s="74"/>
      <c r="K60" s="77">
        <f>K61+K62</f>
        <v>0</v>
      </c>
      <c r="L60" s="78">
        <f>L61+L62</f>
        <v>0</v>
      </c>
      <c r="M60" s="78">
        <f>M61+M62</f>
        <v>0</v>
      </c>
      <c r="N60" s="78">
        <f>N61+N62</f>
        <v>0</v>
      </c>
      <c r="O60" s="81"/>
    </row>
    <row r="61" spans="1:15" ht="15.75" x14ac:dyDescent="0.25">
      <c r="A61" s="285" t="s">
        <v>278</v>
      </c>
      <c r="B61" s="286"/>
      <c r="C61" s="82" t="s">
        <v>258</v>
      </c>
      <c r="D61" s="82" t="s">
        <v>259</v>
      </c>
      <c r="E61" s="87" t="s">
        <v>260</v>
      </c>
      <c r="F61" s="82" t="s">
        <v>291</v>
      </c>
      <c r="G61" s="87" t="s">
        <v>279</v>
      </c>
      <c r="H61" s="87" t="s">
        <v>272</v>
      </c>
      <c r="I61" s="82" t="s">
        <v>292</v>
      </c>
      <c r="J61" s="82" t="s">
        <v>138</v>
      </c>
      <c r="K61" s="84"/>
      <c r="L61" s="85"/>
      <c r="M61" s="85"/>
      <c r="N61" s="85"/>
      <c r="O61" s="79"/>
    </row>
    <row r="62" spans="1:15" ht="15.75" hidden="1" x14ac:dyDescent="0.25">
      <c r="A62" s="274" t="s">
        <v>278</v>
      </c>
      <c r="B62" s="274"/>
      <c r="C62" s="82" t="s">
        <v>258</v>
      </c>
      <c r="D62" s="82" t="s">
        <v>259</v>
      </c>
      <c r="E62" s="87" t="s">
        <v>260</v>
      </c>
      <c r="F62" s="82" t="s">
        <v>291</v>
      </c>
      <c r="G62" s="87" t="s">
        <v>279</v>
      </c>
      <c r="H62" s="87" t="s">
        <v>269</v>
      </c>
      <c r="I62" s="82">
        <v>230172460</v>
      </c>
      <c r="J62" s="82" t="s">
        <v>138</v>
      </c>
      <c r="K62" s="84"/>
      <c r="L62" s="85"/>
      <c r="M62" s="85"/>
      <c r="N62" s="85"/>
      <c r="O62" s="79"/>
    </row>
    <row r="63" spans="1:15" ht="25.5" customHeight="1" x14ac:dyDescent="0.25">
      <c r="A63" s="275" t="s">
        <v>299</v>
      </c>
      <c r="B63" s="275"/>
      <c r="C63" s="74" t="s">
        <v>258</v>
      </c>
      <c r="D63" s="74" t="s">
        <v>259</v>
      </c>
      <c r="E63" s="86" t="s">
        <v>260</v>
      </c>
      <c r="F63" s="74" t="s">
        <v>291</v>
      </c>
      <c r="G63" s="86" t="s">
        <v>300</v>
      </c>
      <c r="H63" s="86"/>
      <c r="I63" s="74" t="s">
        <v>292</v>
      </c>
      <c r="J63" s="74"/>
      <c r="K63" s="77">
        <f>K64+K66</f>
        <v>0</v>
      </c>
      <c r="L63" s="78">
        <f>L64</f>
        <v>50000</v>
      </c>
      <c r="M63" s="78">
        <f>M64</f>
        <v>0</v>
      </c>
      <c r="N63" s="78">
        <f>N64</f>
        <v>0</v>
      </c>
      <c r="O63" s="81"/>
    </row>
    <row r="64" spans="1:15" ht="25.5" customHeight="1" x14ac:dyDescent="0.25">
      <c r="A64" s="274" t="s">
        <v>299</v>
      </c>
      <c r="B64" s="274"/>
      <c r="C64" s="82" t="s">
        <v>258</v>
      </c>
      <c r="D64" s="82" t="s">
        <v>259</v>
      </c>
      <c r="E64" s="87" t="s">
        <v>260</v>
      </c>
      <c r="F64" s="82" t="s">
        <v>291</v>
      </c>
      <c r="G64" s="87" t="s">
        <v>300</v>
      </c>
      <c r="H64" s="87" t="s">
        <v>272</v>
      </c>
      <c r="I64" s="82" t="s">
        <v>292</v>
      </c>
      <c r="J64" s="82" t="s">
        <v>138</v>
      </c>
      <c r="K64" s="84"/>
      <c r="L64" s="85">
        <v>50000</v>
      </c>
      <c r="M64" s="85"/>
      <c r="N64" s="85"/>
      <c r="O64" s="79"/>
    </row>
    <row r="65" spans="1:15" ht="19.5" hidden="1" customHeight="1" x14ac:dyDescent="0.25">
      <c r="A65" s="275" t="s">
        <v>299</v>
      </c>
      <c r="B65" s="275"/>
      <c r="C65" s="74" t="s">
        <v>258</v>
      </c>
      <c r="D65" s="74" t="s">
        <v>259</v>
      </c>
      <c r="E65" s="74" t="s">
        <v>260</v>
      </c>
      <c r="F65" s="74" t="s">
        <v>291</v>
      </c>
      <c r="G65" s="86" t="s">
        <v>301</v>
      </c>
      <c r="H65" s="86"/>
      <c r="I65" s="82">
        <v>230172460</v>
      </c>
      <c r="J65" s="82"/>
      <c r="K65" s="84"/>
      <c r="L65" s="88"/>
      <c r="M65" s="85"/>
      <c r="N65" s="85"/>
      <c r="O65" s="79"/>
    </row>
    <row r="66" spans="1:15" ht="26.25" hidden="1" customHeight="1" x14ac:dyDescent="0.25">
      <c r="A66" s="274" t="s">
        <v>299</v>
      </c>
      <c r="B66" s="274"/>
      <c r="C66" s="82" t="s">
        <v>258</v>
      </c>
      <c r="D66" s="82" t="s">
        <v>259</v>
      </c>
      <c r="E66" s="82" t="s">
        <v>260</v>
      </c>
      <c r="F66" s="82" t="s">
        <v>291</v>
      </c>
      <c r="G66" s="87" t="s">
        <v>301</v>
      </c>
      <c r="H66" s="87" t="s">
        <v>272</v>
      </c>
      <c r="I66" s="82">
        <v>230172460</v>
      </c>
      <c r="J66" s="82" t="s">
        <v>138</v>
      </c>
      <c r="K66" s="84"/>
      <c r="L66" s="85"/>
      <c r="M66" s="85"/>
      <c r="N66" s="85"/>
      <c r="O66" s="79"/>
    </row>
    <row r="67" spans="1:15" ht="15.75" x14ac:dyDescent="0.25">
      <c r="A67" s="279"/>
      <c r="B67" s="280"/>
      <c r="C67" s="74" t="s">
        <v>258</v>
      </c>
      <c r="D67" s="74" t="s">
        <v>259</v>
      </c>
      <c r="E67" s="74" t="s">
        <v>302</v>
      </c>
      <c r="F67" s="75" t="s">
        <v>291</v>
      </c>
      <c r="G67" s="76"/>
      <c r="H67" s="76"/>
      <c r="I67" s="74" t="s">
        <v>303</v>
      </c>
      <c r="J67" s="82"/>
      <c r="K67" s="84"/>
      <c r="L67" s="88">
        <f>L68+L70</f>
        <v>228200</v>
      </c>
      <c r="M67" s="88">
        <f>M68+M70</f>
        <v>239700</v>
      </c>
      <c r="N67" s="88">
        <f>N68+N70</f>
        <v>261600</v>
      </c>
      <c r="O67" s="79"/>
    </row>
    <row r="68" spans="1:15" ht="15.75" x14ac:dyDescent="0.25">
      <c r="A68" s="269" t="s">
        <v>210</v>
      </c>
      <c r="B68" s="269"/>
      <c r="C68" s="74" t="s">
        <v>258</v>
      </c>
      <c r="D68" s="74" t="s">
        <v>259</v>
      </c>
      <c r="E68" s="74" t="s">
        <v>302</v>
      </c>
      <c r="F68" s="74" t="s">
        <v>291</v>
      </c>
      <c r="G68" s="80" t="s">
        <v>263</v>
      </c>
      <c r="H68" s="80"/>
      <c r="I68" s="74" t="s">
        <v>303</v>
      </c>
      <c r="J68" s="74"/>
      <c r="K68" s="77">
        <f>K69+K70</f>
        <v>0</v>
      </c>
      <c r="L68" s="78">
        <f>L69</f>
        <v>175270</v>
      </c>
      <c r="M68" s="78">
        <f>M69</f>
        <v>184100</v>
      </c>
      <c r="N68" s="78">
        <f>N69</f>
        <v>200900</v>
      </c>
      <c r="O68" s="79"/>
    </row>
    <row r="69" spans="1:15" ht="15.75" x14ac:dyDescent="0.25">
      <c r="A69" s="254" t="s">
        <v>210</v>
      </c>
      <c r="B69" s="254"/>
      <c r="C69" s="82" t="s">
        <v>258</v>
      </c>
      <c r="D69" s="82" t="s">
        <v>259</v>
      </c>
      <c r="E69" s="82" t="s">
        <v>302</v>
      </c>
      <c r="F69" s="82" t="s">
        <v>291</v>
      </c>
      <c r="G69" s="83" t="s">
        <v>263</v>
      </c>
      <c r="H69" s="83" t="s">
        <v>272</v>
      </c>
      <c r="I69" s="82" t="s">
        <v>303</v>
      </c>
      <c r="J69" s="82" t="s">
        <v>134</v>
      </c>
      <c r="K69" s="84">
        <f>620036.08-28880.2-591155.88</f>
        <v>0</v>
      </c>
      <c r="L69" s="85">
        <v>175270</v>
      </c>
      <c r="M69" s="85">
        <v>184100</v>
      </c>
      <c r="N69" s="85">
        <v>200900</v>
      </c>
      <c r="O69" s="79"/>
    </row>
    <row r="70" spans="1:15" ht="23.25" customHeight="1" x14ac:dyDescent="0.25">
      <c r="A70" s="266" t="s">
        <v>212</v>
      </c>
      <c r="B70" s="266"/>
      <c r="C70" s="74" t="s">
        <v>258</v>
      </c>
      <c r="D70" s="74" t="s">
        <v>259</v>
      </c>
      <c r="E70" s="74" t="s">
        <v>302</v>
      </c>
      <c r="F70" s="74" t="s">
        <v>291</v>
      </c>
      <c r="G70" s="86" t="s">
        <v>265</v>
      </c>
      <c r="H70" s="86"/>
      <c r="I70" s="74" t="s">
        <v>303</v>
      </c>
      <c r="J70" s="74"/>
      <c r="K70" s="77"/>
      <c r="L70" s="78">
        <f>L71</f>
        <v>52930</v>
      </c>
      <c r="M70" s="78">
        <f>M71</f>
        <v>55600</v>
      </c>
      <c r="N70" s="78">
        <f>N71</f>
        <v>60700</v>
      </c>
      <c r="O70" s="79"/>
    </row>
    <row r="71" spans="1:15" ht="24.75" customHeight="1" x14ac:dyDescent="0.25">
      <c r="A71" s="267" t="s">
        <v>212</v>
      </c>
      <c r="B71" s="267"/>
      <c r="C71" s="82" t="s">
        <v>258</v>
      </c>
      <c r="D71" s="82" t="s">
        <v>259</v>
      </c>
      <c r="E71" s="82" t="s">
        <v>302</v>
      </c>
      <c r="F71" s="82" t="s">
        <v>291</v>
      </c>
      <c r="G71" s="87" t="s">
        <v>265</v>
      </c>
      <c r="H71" s="87" t="s">
        <v>272</v>
      </c>
      <c r="I71" s="82" t="s">
        <v>303</v>
      </c>
      <c r="J71" s="82" t="s">
        <v>144</v>
      </c>
      <c r="K71" s="84">
        <f>187250.89-8721.82-178529.07</f>
        <v>0</v>
      </c>
      <c r="L71" s="85">
        <v>52930</v>
      </c>
      <c r="M71" s="85">
        <v>55600</v>
      </c>
      <c r="N71" s="85">
        <v>60700</v>
      </c>
      <c r="O71" s="79"/>
    </row>
    <row r="72" spans="1:15" ht="15.75" x14ac:dyDescent="0.25">
      <c r="A72" s="293"/>
      <c r="B72" s="293"/>
      <c r="C72" s="74" t="s">
        <v>258</v>
      </c>
      <c r="D72" s="74" t="s">
        <v>259</v>
      </c>
      <c r="E72" s="74" t="s">
        <v>260</v>
      </c>
      <c r="F72" s="75" t="s">
        <v>261</v>
      </c>
      <c r="G72" s="76"/>
      <c r="H72" s="76"/>
      <c r="I72" s="74"/>
      <c r="J72" s="82"/>
      <c r="K72" s="84"/>
      <c r="L72" s="88">
        <f>L73+L77+L76</f>
        <v>1989100</v>
      </c>
      <c r="M72" s="88">
        <f t="shared" ref="M72:N72" si="6">M73+M77+M76</f>
        <v>1944100</v>
      </c>
      <c r="N72" s="88">
        <f t="shared" si="6"/>
        <v>1785400</v>
      </c>
      <c r="O72" s="79"/>
    </row>
    <row r="73" spans="1:15" ht="15.75" x14ac:dyDescent="0.25">
      <c r="A73" s="266" t="s">
        <v>210</v>
      </c>
      <c r="B73" s="266"/>
      <c r="C73" s="74" t="s">
        <v>258</v>
      </c>
      <c r="D73" s="74" t="s">
        <v>259</v>
      </c>
      <c r="E73" s="74" t="s">
        <v>260</v>
      </c>
      <c r="F73" s="75" t="s">
        <v>261</v>
      </c>
      <c r="G73" s="86" t="s">
        <v>277</v>
      </c>
      <c r="H73" s="86"/>
      <c r="I73" s="74" t="s">
        <v>284</v>
      </c>
      <c r="J73" s="82"/>
      <c r="K73" s="84"/>
      <c r="L73" s="88">
        <f>L74</f>
        <v>1987300</v>
      </c>
      <c r="M73" s="88">
        <f>M74</f>
        <v>1944100</v>
      </c>
      <c r="N73" s="88">
        <f>N74</f>
        <v>1785400</v>
      </c>
      <c r="O73" s="79"/>
    </row>
    <row r="74" spans="1:15" ht="15.75" x14ac:dyDescent="0.25">
      <c r="A74" s="287" t="s">
        <v>210</v>
      </c>
      <c r="B74" s="288"/>
      <c r="C74" s="82" t="s">
        <v>258</v>
      </c>
      <c r="D74" s="82" t="s">
        <v>259</v>
      </c>
      <c r="E74" s="82" t="s">
        <v>260</v>
      </c>
      <c r="F74" s="90" t="s">
        <v>261</v>
      </c>
      <c r="G74" s="87" t="s">
        <v>277</v>
      </c>
      <c r="H74" s="87" t="s">
        <v>286</v>
      </c>
      <c r="I74" s="82" t="s">
        <v>284</v>
      </c>
      <c r="J74" s="82" t="s">
        <v>138</v>
      </c>
      <c r="K74" s="84"/>
      <c r="L74" s="73">
        <v>1987300</v>
      </c>
      <c r="M74" s="73">
        <v>1944100</v>
      </c>
      <c r="N74" s="73">
        <v>1785400</v>
      </c>
      <c r="O74" s="79"/>
    </row>
    <row r="75" spans="1:15" ht="15.75" hidden="1" x14ac:dyDescent="0.25">
      <c r="A75" s="266" t="s">
        <v>212</v>
      </c>
      <c r="B75" s="266"/>
      <c r="C75" s="74" t="s">
        <v>258</v>
      </c>
      <c r="D75" s="74" t="s">
        <v>259</v>
      </c>
      <c r="E75" s="74" t="s">
        <v>260</v>
      </c>
      <c r="F75" s="74" t="s">
        <v>261</v>
      </c>
      <c r="G75" s="86"/>
      <c r="H75" s="87"/>
      <c r="I75" s="74" t="s">
        <v>304</v>
      </c>
      <c r="J75" s="82"/>
      <c r="K75" s="84"/>
      <c r="L75" s="88"/>
      <c r="M75" s="88">
        <f>M76</f>
        <v>0</v>
      </c>
      <c r="N75" s="88">
        <f>N76</f>
        <v>0</v>
      </c>
      <c r="O75" s="79"/>
    </row>
    <row r="76" spans="1:15" ht="15.75" x14ac:dyDescent="0.25">
      <c r="A76" s="266" t="s">
        <v>278</v>
      </c>
      <c r="B76" s="266"/>
      <c r="C76" s="74" t="s">
        <v>258</v>
      </c>
      <c r="D76" s="74" t="s">
        <v>259</v>
      </c>
      <c r="E76" s="74" t="s">
        <v>260</v>
      </c>
      <c r="F76" s="74" t="s">
        <v>261</v>
      </c>
      <c r="G76" s="86" t="s">
        <v>301</v>
      </c>
      <c r="H76" s="86" t="s">
        <v>305</v>
      </c>
      <c r="I76" s="74" t="s">
        <v>304</v>
      </c>
      <c r="J76" s="74" t="s">
        <v>138</v>
      </c>
      <c r="K76" s="77"/>
      <c r="L76" s="88"/>
      <c r="M76" s="88"/>
      <c r="N76" s="88"/>
      <c r="O76" s="79"/>
    </row>
    <row r="77" spans="1:15" ht="15.75" x14ac:dyDescent="0.25">
      <c r="A77" s="289"/>
      <c r="B77" s="290"/>
      <c r="C77" s="74" t="s">
        <v>258</v>
      </c>
      <c r="D77" s="74" t="s">
        <v>259</v>
      </c>
      <c r="E77" s="74" t="s">
        <v>260</v>
      </c>
      <c r="F77" s="74" t="s">
        <v>261</v>
      </c>
      <c r="G77" s="86" t="s">
        <v>279</v>
      </c>
      <c r="H77" s="86"/>
      <c r="I77" s="74" t="s">
        <v>288</v>
      </c>
      <c r="J77" s="74"/>
      <c r="K77" s="77"/>
      <c r="L77" s="88">
        <f>L78+L79</f>
        <v>1800</v>
      </c>
      <c r="M77" s="88">
        <f t="shared" ref="M77:N77" si="7">M78+M79</f>
        <v>0</v>
      </c>
      <c r="N77" s="88">
        <f t="shared" si="7"/>
        <v>0</v>
      </c>
      <c r="O77" s="79"/>
    </row>
    <row r="78" spans="1:15" ht="26.25" hidden="1" customHeight="1" x14ac:dyDescent="0.25">
      <c r="A78" s="291" t="s">
        <v>278</v>
      </c>
      <c r="B78" s="292"/>
      <c r="C78" s="91" t="s">
        <v>258</v>
      </c>
      <c r="D78" s="91" t="s">
        <v>259</v>
      </c>
      <c r="E78" s="91" t="s">
        <v>260</v>
      </c>
      <c r="F78" s="91" t="s">
        <v>261</v>
      </c>
      <c r="G78" s="91" t="s">
        <v>279</v>
      </c>
      <c r="H78" s="91" t="s">
        <v>287</v>
      </c>
      <c r="I78" s="91" t="s">
        <v>288</v>
      </c>
      <c r="J78" s="91" t="s">
        <v>289</v>
      </c>
      <c r="K78" s="92"/>
      <c r="L78" s="93"/>
      <c r="M78" s="94"/>
      <c r="N78" s="88"/>
      <c r="O78" s="79"/>
    </row>
    <row r="79" spans="1:15" ht="24.75" customHeight="1" x14ac:dyDescent="0.25">
      <c r="A79" s="285" t="s">
        <v>278</v>
      </c>
      <c r="B79" s="286"/>
      <c r="C79" s="82" t="s">
        <v>258</v>
      </c>
      <c r="D79" s="82" t="s">
        <v>259</v>
      </c>
      <c r="E79" s="82" t="s">
        <v>260</v>
      </c>
      <c r="F79" s="82" t="s">
        <v>261</v>
      </c>
      <c r="G79" s="87" t="s">
        <v>279</v>
      </c>
      <c r="H79" s="87" t="s">
        <v>306</v>
      </c>
      <c r="I79" s="82" t="s">
        <v>288</v>
      </c>
      <c r="J79" s="82" t="s">
        <v>289</v>
      </c>
      <c r="K79" s="77"/>
      <c r="L79" s="85">
        <v>1800</v>
      </c>
      <c r="M79" s="88"/>
      <c r="N79" s="88"/>
      <c r="O79" s="79"/>
    </row>
    <row r="80" spans="1:15" ht="20.25" customHeight="1" x14ac:dyDescent="0.25">
      <c r="A80" s="252"/>
      <c r="B80" s="253"/>
      <c r="C80" s="67" t="s">
        <v>258</v>
      </c>
      <c r="D80" s="67" t="s">
        <v>259</v>
      </c>
      <c r="E80" s="67" t="s">
        <v>260</v>
      </c>
      <c r="F80" s="67" t="s">
        <v>261</v>
      </c>
      <c r="G80" s="68"/>
      <c r="H80" s="68"/>
      <c r="I80" s="67" t="s">
        <v>262</v>
      </c>
      <c r="J80" s="69"/>
      <c r="K80" s="77"/>
      <c r="L80" s="88">
        <f>L81+L82</f>
        <v>15700</v>
      </c>
      <c r="M80" s="88">
        <f t="shared" ref="M80:N80" si="8">M81+M82</f>
        <v>15500</v>
      </c>
      <c r="N80" s="88">
        <f t="shared" si="8"/>
        <v>15500</v>
      </c>
      <c r="O80" s="79"/>
    </row>
    <row r="81" spans="1:15" ht="20.25" customHeight="1" x14ac:dyDescent="0.25">
      <c r="A81" s="254" t="s">
        <v>210</v>
      </c>
      <c r="B81" s="254"/>
      <c r="C81" s="72" t="s">
        <v>258</v>
      </c>
      <c r="D81" s="72" t="s">
        <v>259</v>
      </c>
      <c r="E81" s="72" t="s">
        <v>260</v>
      </c>
      <c r="F81" s="72" t="s">
        <v>261</v>
      </c>
      <c r="G81" s="72" t="s">
        <v>263</v>
      </c>
      <c r="H81" s="72" t="s">
        <v>307</v>
      </c>
      <c r="I81" s="72" t="s">
        <v>262</v>
      </c>
      <c r="J81" s="72" t="s">
        <v>134</v>
      </c>
      <c r="K81" s="77"/>
      <c r="L81" s="85">
        <v>12100</v>
      </c>
      <c r="M81" s="85">
        <v>11900</v>
      </c>
      <c r="N81" s="85">
        <v>11900</v>
      </c>
      <c r="O81" s="79"/>
    </row>
    <row r="82" spans="1:15" ht="20.25" customHeight="1" x14ac:dyDescent="0.25">
      <c r="A82" s="267" t="s">
        <v>212</v>
      </c>
      <c r="B82" s="267"/>
      <c r="C82" s="72" t="s">
        <v>258</v>
      </c>
      <c r="D82" s="72" t="s">
        <v>259</v>
      </c>
      <c r="E82" s="72" t="s">
        <v>260</v>
      </c>
      <c r="F82" s="72" t="s">
        <v>261</v>
      </c>
      <c r="G82" s="72" t="s">
        <v>265</v>
      </c>
      <c r="H82" s="72" t="s">
        <v>307</v>
      </c>
      <c r="I82" s="72" t="s">
        <v>262</v>
      </c>
      <c r="J82" s="72" t="s">
        <v>144</v>
      </c>
      <c r="K82" s="77"/>
      <c r="L82" s="85">
        <v>3600</v>
      </c>
      <c r="M82" s="85">
        <v>3600</v>
      </c>
      <c r="N82" s="85">
        <v>3600</v>
      </c>
      <c r="O82" s="79"/>
    </row>
    <row r="83" spans="1:15" ht="27.75" customHeight="1" x14ac:dyDescent="0.25">
      <c r="A83" s="295" t="s">
        <v>308</v>
      </c>
      <c r="B83" s="295"/>
      <c r="C83" s="89" t="s">
        <v>260</v>
      </c>
      <c r="D83" s="89"/>
      <c r="E83" s="89"/>
      <c r="F83" s="89"/>
      <c r="G83" s="89"/>
      <c r="H83" s="89"/>
      <c r="I83" s="89"/>
      <c r="J83" s="89"/>
      <c r="K83" s="65">
        <f>K84</f>
        <v>0</v>
      </c>
      <c r="L83" s="66">
        <f>L84+L136</f>
        <v>34396600</v>
      </c>
      <c r="M83" s="66">
        <f>M84+M136</f>
        <v>33343100</v>
      </c>
      <c r="N83" s="66">
        <f>N84+N136</f>
        <v>38402700</v>
      </c>
      <c r="O83" s="59"/>
    </row>
    <row r="84" spans="1:15" ht="15.75" x14ac:dyDescent="0.25">
      <c r="A84" s="296"/>
      <c r="B84" s="296"/>
      <c r="C84" s="74" t="s">
        <v>260</v>
      </c>
      <c r="D84" s="74" t="s">
        <v>259</v>
      </c>
      <c r="E84" s="74" t="s">
        <v>260</v>
      </c>
      <c r="F84" s="75"/>
      <c r="G84" s="76"/>
      <c r="H84" s="76"/>
      <c r="I84" s="74" t="s">
        <v>309</v>
      </c>
      <c r="J84" s="74"/>
      <c r="K84" s="77">
        <f>K85+K125</f>
        <v>0</v>
      </c>
      <c r="L84" s="78">
        <f>L85+L126+L128+L135+L138</f>
        <v>34396600</v>
      </c>
      <c r="M84" s="78">
        <f>M85+M126+M128+M135+M138</f>
        <v>33343100</v>
      </c>
      <c r="N84" s="78">
        <f>N85+N126+N128+N135+N138</f>
        <v>38402700</v>
      </c>
      <c r="O84" s="79"/>
    </row>
    <row r="85" spans="1:15" ht="15.75" x14ac:dyDescent="0.25">
      <c r="A85" s="296"/>
      <c r="B85" s="296"/>
      <c r="C85" s="74" t="s">
        <v>260</v>
      </c>
      <c r="D85" s="74" t="s">
        <v>259</v>
      </c>
      <c r="E85" s="74" t="s">
        <v>260</v>
      </c>
      <c r="F85" s="75" t="s">
        <v>291</v>
      </c>
      <c r="G85" s="76"/>
      <c r="H85" s="76"/>
      <c r="I85" s="74" t="s">
        <v>309</v>
      </c>
      <c r="J85" s="74"/>
      <c r="K85" s="77">
        <f>K86+K89+K91+K94+K96+K101+K106+K115+K118+K110+K120+K123</f>
        <v>0</v>
      </c>
      <c r="L85" s="78">
        <f>L86+L89+L91+L96+L101+L106+L110+L118+L120+L115</f>
        <v>30193700</v>
      </c>
      <c r="M85" s="78">
        <f>M86+M89+M91+M96+M101+M106+M110+M118+M120</f>
        <v>29983200</v>
      </c>
      <c r="N85" s="78">
        <f>N86+N89+N91+N96+N101+N106+N110+N118+N120</f>
        <v>30610700</v>
      </c>
      <c r="O85" s="79"/>
    </row>
    <row r="86" spans="1:15" ht="15.75" x14ac:dyDescent="0.25">
      <c r="A86" s="294" t="s">
        <v>210</v>
      </c>
      <c r="B86" s="294"/>
      <c r="C86" s="86" t="s">
        <v>260</v>
      </c>
      <c r="D86" s="86" t="s">
        <v>259</v>
      </c>
      <c r="E86" s="86" t="s">
        <v>260</v>
      </c>
      <c r="F86" s="86" t="s">
        <v>291</v>
      </c>
      <c r="G86" s="80" t="s">
        <v>263</v>
      </c>
      <c r="H86" s="80"/>
      <c r="I86" s="86" t="s">
        <v>309</v>
      </c>
      <c r="J86" s="86"/>
      <c r="K86" s="77">
        <f>K87+K88</f>
        <v>0</v>
      </c>
      <c r="L86" s="78">
        <f>L87+L88</f>
        <v>1418600</v>
      </c>
      <c r="M86" s="78">
        <f>M87+M88</f>
        <v>1449300</v>
      </c>
      <c r="N86" s="78">
        <f>N87+N88</f>
        <v>1447900</v>
      </c>
      <c r="O86" s="81"/>
    </row>
    <row r="87" spans="1:15" ht="15.75" x14ac:dyDescent="0.25">
      <c r="A87" s="254" t="s">
        <v>210</v>
      </c>
      <c r="B87" s="254"/>
      <c r="C87" s="82" t="s">
        <v>260</v>
      </c>
      <c r="D87" s="82" t="s">
        <v>259</v>
      </c>
      <c r="E87" s="82" t="s">
        <v>260</v>
      </c>
      <c r="F87" s="82" t="s">
        <v>291</v>
      </c>
      <c r="G87" s="83" t="s">
        <v>263</v>
      </c>
      <c r="H87" s="83" t="s">
        <v>272</v>
      </c>
      <c r="I87" s="82" t="s">
        <v>309</v>
      </c>
      <c r="J87" s="82" t="s">
        <v>134</v>
      </c>
      <c r="K87" s="84"/>
      <c r="L87" s="85">
        <v>1418600</v>
      </c>
      <c r="M87" s="85">
        <v>1449300</v>
      </c>
      <c r="N87" s="85">
        <v>1447900</v>
      </c>
      <c r="O87" s="79"/>
    </row>
    <row r="88" spans="1:15" ht="15.75" hidden="1" x14ac:dyDescent="0.25">
      <c r="A88" s="254" t="s">
        <v>210</v>
      </c>
      <c r="B88" s="254"/>
      <c r="C88" s="82" t="s">
        <v>260</v>
      </c>
      <c r="D88" s="82" t="s">
        <v>259</v>
      </c>
      <c r="E88" s="82" t="s">
        <v>260</v>
      </c>
      <c r="F88" s="82" t="s">
        <v>291</v>
      </c>
      <c r="G88" s="83" t="s">
        <v>263</v>
      </c>
      <c r="H88" s="83" t="s">
        <v>269</v>
      </c>
      <c r="I88" s="82" t="s">
        <v>309</v>
      </c>
      <c r="J88" s="82" t="s">
        <v>134</v>
      </c>
      <c r="K88" s="84"/>
      <c r="L88" s="85"/>
      <c r="M88" s="85"/>
      <c r="N88" s="85"/>
      <c r="O88" s="79"/>
    </row>
    <row r="89" spans="1:15" ht="15.75" x14ac:dyDescent="0.25">
      <c r="A89" s="266" t="s">
        <v>211</v>
      </c>
      <c r="B89" s="266"/>
      <c r="C89" s="74" t="s">
        <v>260</v>
      </c>
      <c r="D89" s="74" t="s">
        <v>259</v>
      </c>
      <c r="E89" s="74" t="s">
        <v>260</v>
      </c>
      <c r="F89" s="74" t="s">
        <v>291</v>
      </c>
      <c r="G89" s="80" t="s">
        <v>296</v>
      </c>
      <c r="H89" s="80"/>
      <c r="I89" s="74" t="s">
        <v>309</v>
      </c>
      <c r="J89" s="74"/>
      <c r="K89" s="77">
        <f>K90</f>
        <v>0</v>
      </c>
      <c r="L89" s="78">
        <f>L90</f>
        <v>30000</v>
      </c>
      <c r="M89" s="78">
        <f>M90</f>
        <v>0</v>
      </c>
      <c r="N89" s="78">
        <f>N90</f>
        <v>0</v>
      </c>
      <c r="O89" s="81"/>
    </row>
    <row r="90" spans="1:15" ht="15.75" x14ac:dyDescent="0.25">
      <c r="A90" s="267" t="s">
        <v>211</v>
      </c>
      <c r="B90" s="267"/>
      <c r="C90" s="82" t="s">
        <v>260</v>
      </c>
      <c r="D90" s="82" t="s">
        <v>259</v>
      </c>
      <c r="E90" s="82" t="s">
        <v>260</v>
      </c>
      <c r="F90" s="82" t="s">
        <v>291</v>
      </c>
      <c r="G90" s="83" t="s">
        <v>296</v>
      </c>
      <c r="H90" s="83" t="s">
        <v>272</v>
      </c>
      <c r="I90" s="82" t="s">
        <v>309</v>
      </c>
      <c r="J90" s="82" t="s">
        <v>134</v>
      </c>
      <c r="K90" s="84"/>
      <c r="L90" s="85">
        <v>30000</v>
      </c>
      <c r="M90" s="85"/>
      <c r="N90" s="85"/>
      <c r="O90" s="79"/>
    </row>
    <row r="91" spans="1:15" ht="35.25" customHeight="1" x14ac:dyDescent="0.25">
      <c r="A91" s="266" t="s">
        <v>212</v>
      </c>
      <c r="B91" s="266"/>
      <c r="C91" s="74" t="s">
        <v>260</v>
      </c>
      <c r="D91" s="74" t="s">
        <v>259</v>
      </c>
      <c r="E91" s="74" t="s">
        <v>260</v>
      </c>
      <c r="F91" s="74" t="s">
        <v>291</v>
      </c>
      <c r="G91" s="86" t="s">
        <v>265</v>
      </c>
      <c r="H91" s="86"/>
      <c r="I91" s="74" t="s">
        <v>309</v>
      </c>
      <c r="J91" s="74"/>
      <c r="K91" s="77">
        <f>K92+K93</f>
        <v>0</v>
      </c>
      <c r="L91" s="78">
        <f>L92+L93</f>
        <v>428400</v>
      </c>
      <c r="M91" s="78">
        <f>M92+M93</f>
        <v>437700</v>
      </c>
      <c r="N91" s="78">
        <f>N92+N93</f>
        <v>437200</v>
      </c>
      <c r="O91" s="81"/>
    </row>
    <row r="92" spans="1:15" ht="19.5" customHeight="1" x14ac:dyDescent="0.25">
      <c r="A92" s="267" t="s">
        <v>212</v>
      </c>
      <c r="B92" s="267"/>
      <c r="C92" s="82" t="s">
        <v>260</v>
      </c>
      <c r="D92" s="82" t="s">
        <v>259</v>
      </c>
      <c r="E92" s="82" t="s">
        <v>260</v>
      </c>
      <c r="F92" s="82" t="s">
        <v>291</v>
      </c>
      <c r="G92" s="87" t="s">
        <v>265</v>
      </c>
      <c r="H92" s="87" t="s">
        <v>272</v>
      </c>
      <c r="I92" s="82" t="s">
        <v>309</v>
      </c>
      <c r="J92" s="82" t="s">
        <v>144</v>
      </c>
      <c r="K92" s="84"/>
      <c r="L92" s="85">
        <v>428400</v>
      </c>
      <c r="M92" s="85">
        <v>437700</v>
      </c>
      <c r="N92" s="85">
        <v>437200</v>
      </c>
      <c r="O92" s="79"/>
    </row>
    <row r="93" spans="1:15" ht="15.75" hidden="1" x14ac:dyDescent="0.25">
      <c r="A93" s="267" t="s">
        <v>212</v>
      </c>
      <c r="B93" s="267"/>
      <c r="C93" s="82" t="s">
        <v>260</v>
      </c>
      <c r="D93" s="82" t="s">
        <v>259</v>
      </c>
      <c r="E93" s="82" t="s">
        <v>260</v>
      </c>
      <c r="F93" s="82" t="s">
        <v>291</v>
      </c>
      <c r="G93" s="87" t="s">
        <v>265</v>
      </c>
      <c r="H93" s="87" t="s">
        <v>269</v>
      </c>
      <c r="I93" s="82" t="s">
        <v>309</v>
      </c>
      <c r="J93" s="82" t="s">
        <v>144</v>
      </c>
      <c r="K93" s="84"/>
      <c r="L93" s="85"/>
      <c r="M93" s="85"/>
      <c r="N93" s="85"/>
      <c r="O93" s="79"/>
    </row>
    <row r="94" spans="1:15" ht="15.75" hidden="1" x14ac:dyDescent="0.25">
      <c r="A94" s="266" t="s">
        <v>274</v>
      </c>
      <c r="B94" s="266"/>
      <c r="C94" s="74" t="s">
        <v>260</v>
      </c>
      <c r="D94" s="74" t="s">
        <v>259</v>
      </c>
      <c r="E94" s="74" t="s">
        <v>260</v>
      </c>
      <c r="F94" s="74" t="s">
        <v>291</v>
      </c>
      <c r="G94" s="86" t="s">
        <v>275</v>
      </c>
      <c r="H94" s="86"/>
      <c r="I94" s="74" t="s">
        <v>309</v>
      </c>
      <c r="J94" s="74"/>
      <c r="K94" s="77">
        <f>K95</f>
        <v>0</v>
      </c>
      <c r="L94" s="78">
        <f>L95</f>
        <v>0</v>
      </c>
      <c r="M94" s="78">
        <f>M95</f>
        <v>0</v>
      </c>
      <c r="N94" s="78">
        <f>N95</f>
        <v>0</v>
      </c>
      <c r="O94" s="81"/>
    </row>
    <row r="95" spans="1:15" ht="15.75" hidden="1" x14ac:dyDescent="0.25">
      <c r="A95" s="267" t="s">
        <v>274</v>
      </c>
      <c r="B95" s="267"/>
      <c r="C95" s="82" t="s">
        <v>260</v>
      </c>
      <c r="D95" s="82" t="s">
        <v>259</v>
      </c>
      <c r="E95" s="82" t="s">
        <v>260</v>
      </c>
      <c r="F95" s="82" t="s">
        <v>291</v>
      </c>
      <c r="G95" s="87" t="s">
        <v>275</v>
      </c>
      <c r="H95" s="87" t="s">
        <v>272</v>
      </c>
      <c r="I95" s="82" t="s">
        <v>309</v>
      </c>
      <c r="J95" s="82" t="s">
        <v>138</v>
      </c>
      <c r="K95" s="84"/>
      <c r="L95" s="85"/>
      <c r="M95" s="85"/>
      <c r="N95" s="85"/>
      <c r="O95" s="79"/>
    </row>
    <row r="96" spans="1:15" ht="15.75" x14ac:dyDescent="0.25">
      <c r="A96" s="266" t="s">
        <v>310</v>
      </c>
      <c r="B96" s="266"/>
      <c r="C96" s="74" t="s">
        <v>260</v>
      </c>
      <c r="D96" s="74" t="s">
        <v>259</v>
      </c>
      <c r="E96" s="74" t="s">
        <v>260</v>
      </c>
      <c r="F96" s="74" t="s">
        <v>291</v>
      </c>
      <c r="G96" s="86" t="s">
        <v>311</v>
      </c>
      <c r="H96" s="86"/>
      <c r="I96" s="74" t="s">
        <v>309</v>
      </c>
      <c r="J96" s="74"/>
      <c r="K96" s="78">
        <f>SUM(K97:K100)</f>
        <v>0</v>
      </c>
      <c r="L96" s="78">
        <f>SUM(L97:L100)</f>
        <v>11977600</v>
      </c>
      <c r="M96" s="78">
        <f>SUM(M97:M100)</f>
        <v>12253400</v>
      </c>
      <c r="N96" s="78">
        <f>SUM(N97:N100)</f>
        <v>12777600</v>
      </c>
      <c r="O96" s="81"/>
    </row>
    <row r="97" spans="1:15" ht="15.75" x14ac:dyDescent="0.25">
      <c r="A97" s="267" t="s">
        <v>310</v>
      </c>
      <c r="B97" s="267"/>
      <c r="C97" s="82" t="s">
        <v>260</v>
      </c>
      <c r="D97" s="82" t="s">
        <v>259</v>
      </c>
      <c r="E97" s="82" t="s">
        <v>260</v>
      </c>
      <c r="F97" s="82" t="s">
        <v>291</v>
      </c>
      <c r="G97" s="87" t="s">
        <v>311</v>
      </c>
      <c r="H97" s="87" t="s">
        <v>312</v>
      </c>
      <c r="I97" s="82" t="s">
        <v>309</v>
      </c>
      <c r="J97" s="82" t="s">
        <v>138</v>
      </c>
      <c r="K97" s="84"/>
      <c r="L97" s="95">
        <v>634800</v>
      </c>
      <c r="M97" s="95">
        <v>649400</v>
      </c>
      <c r="N97" s="95">
        <v>677300</v>
      </c>
      <c r="O97" s="81"/>
    </row>
    <row r="98" spans="1:15" ht="15.75" x14ac:dyDescent="0.25">
      <c r="A98" s="267" t="s">
        <v>310</v>
      </c>
      <c r="B98" s="267"/>
      <c r="C98" s="82" t="s">
        <v>260</v>
      </c>
      <c r="D98" s="82" t="s">
        <v>259</v>
      </c>
      <c r="E98" s="82" t="s">
        <v>260</v>
      </c>
      <c r="F98" s="82" t="s">
        <v>291</v>
      </c>
      <c r="G98" s="87" t="s">
        <v>311</v>
      </c>
      <c r="H98" s="87" t="s">
        <v>313</v>
      </c>
      <c r="I98" s="82" t="s">
        <v>309</v>
      </c>
      <c r="J98" s="82" t="s">
        <v>170</v>
      </c>
      <c r="K98" s="84"/>
      <c r="L98" s="95">
        <v>6139300</v>
      </c>
      <c r="M98" s="95">
        <v>6280500</v>
      </c>
      <c r="N98" s="95">
        <v>6550100</v>
      </c>
      <c r="O98" s="81"/>
    </row>
    <row r="99" spans="1:15" ht="15.75" x14ac:dyDescent="0.25">
      <c r="A99" s="267" t="s">
        <v>310</v>
      </c>
      <c r="B99" s="267"/>
      <c r="C99" s="82" t="s">
        <v>260</v>
      </c>
      <c r="D99" s="82" t="s">
        <v>259</v>
      </c>
      <c r="E99" s="82" t="s">
        <v>260</v>
      </c>
      <c r="F99" s="82" t="s">
        <v>291</v>
      </c>
      <c r="G99" s="87" t="s">
        <v>311</v>
      </c>
      <c r="H99" s="87" t="s">
        <v>314</v>
      </c>
      <c r="I99" s="82" t="s">
        <v>309</v>
      </c>
      <c r="J99" s="82" t="s">
        <v>170</v>
      </c>
      <c r="K99" s="84"/>
      <c r="L99" s="95">
        <v>4229400</v>
      </c>
      <c r="M99" s="95">
        <v>4327000</v>
      </c>
      <c r="N99" s="95">
        <v>4510900</v>
      </c>
      <c r="O99" s="81"/>
    </row>
    <row r="100" spans="1:15" ht="15.75" x14ac:dyDescent="0.25">
      <c r="A100" s="267" t="s">
        <v>310</v>
      </c>
      <c r="B100" s="267"/>
      <c r="C100" s="82" t="s">
        <v>260</v>
      </c>
      <c r="D100" s="82" t="s">
        <v>259</v>
      </c>
      <c r="E100" s="82" t="s">
        <v>260</v>
      </c>
      <c r="F100" s="82" t="s">
        <v>291</v>
      </c>
      <c r="G100" s="87" t="s">
        <v>311</v>
      </c>
      <c r="H100" s="87" t="s">
        <v>315</v>
      </c>
      <c r="I100" s="82" t="s">
        <v>309</v>
      </c>
      <c r="J100" s="82" t="s">
        <v>138</v>
      </c>
      <c r="K100" s="84"/>
      <c r="L100" s="95">
        <v>974100</v>
      </c>
      <c r="M100" s="95">
        <v>996500</v>
      </c>
      <c r="N100" s="95">
        <v>1039300</v>
      </c>
      <c r="O100" s="81"/>
    </row>
    <row r="101" spans="1:15" ht="21" customHeight="1" x14ac:dyDescent="0.25">
      <c r="A101" s="266" t="s">
        <v>297</v>
      </c>
      <c r="B101" s="266"/>
      <c r="C101" s="74" t="s">
        <v>260</v>
      </c>
      <c r="D101" s="74" t="s">
        <v>259</v>
      </c>
      <c r="E101" s="74" t="s">
        <v>260</v>
      </c>
      <c r="F101" s="74" t="s">
        <v>291</v>
      </c>
      <c r="G101" s="86" t="s">
        <v>316</v>
      </c>
      <c r="H101" s="86"/>
      <c r="I101" s="74" t="s">
        <v>309</v>
      </c>
      <c r="J101" s="74"/>
      <c r="K101" s="77">
        <f>K102+K103+K104+K105</f>
        <v>0</v>
      </c>
      <c r="L101" s="78">
        <f>L102+L103+L104+L105</f>
        <v>2632001.2000000002</v>
      </c>
      <c r="M101" s="78">
        <f>M102+M103+M104+M105</f>
        <v>2846001.2</v>
      </c>
      <c r="N101" s="78">
        <f>N102+N103+N104+N105</f>
        <v>2951201.2</v>
      </c>
      <c r="O101" s="81"/>
    </row>
    <row r="102" spans="1:15" ht="15.75" x14ac:dyDescent="0.25">
      <c r="A102" s="267" t="s">
        <v>297</v>
      </c>
      <c r="B102" s="267"/>
      <c r="C102" s="82" t="s">
        <v>260</v>
      </c>
      <c r="D102" s="82" t="s">
        <v>259</v>
      </c>
      <c r="E102" s="82" t="s">
        <v>260</v>
      </c>
      <c r="F102" s="82" t="s">
        <v>291</v>
      </c>
      <c r="G102" s="87" t="s">
        <v>316</v>
      </c>
      <c r="H102" s="87" t="s">
        <v>272</v>
      </c>
      <c r="I102" s="82" t="s">
        <v>309</v>
      </c>
      <c r="J102" s="82" t="s">
        <v>138</v>
      </c>
      <c r="K102" s="84"/>
      <c r="L102" s="85">
        <f>1781261.2+341300</f>
        <v>2122561.2000000002</v>
      </c>
      <c r="M102" s="85">
        <v>2338961.2000000002</v>
      </c>
      <c r="N102" s="85">
        <v>2444161.2000000002</v>
      </c>
      <c r="O102" s="79"/>
    </row>
    <row r="103" spans="1:15" ht="15.75" x14ac:dyDescent="0.25">
      <c r="A103" s="267" t="s">
        <v>297</v>
      </c>
      <c r="B103" s="267"/>
      <c r="C103" s="82" t="s">
        <v>260</v>
      </c>
      <c r="D103" s="82" t="s">
        <v>259</v>
      </c>
      <c r="E103" s="82" t="s">
        <v>260</v>
      </c>
      <c r="F103" s="82" t="s">
        <v>291</v>
      </c>
      <c r="G103" s="87" t="s">
        <v>316</v>
      </c>
      <c r="H103" s="87" t="s">
        <v>317</v>
      </c>
      <c r="I103" s="82" t="s">
        <v>309</v>
      </c>
      <c r="J103" s="82" t="s">
        <v>138</v>
      </c>
      <c r="K103" s="84"/>
      <c r="L103" s="85">
        <v>152400</v>
      </c>
      <c r="M103" s="85">
        <v>152400</v>
      </c>
      <c r="N103" s="85">
        <v>152400</v>
      </c>
      <c r="O103" s="79"/>
    </row>
    <row r="104" spans="1:15" ht="15.75" x14ac:dyDescent="0.25">
      <c r="A104" s="267" t="s">
        <v>297</v>
      </c>
      <c r="B104" s="267"/>
      <c r="C104" s="82" t="s">
        <v>260</v>
      </c>
      <c r="D104" s="82" t="s">
        <v>259</v>
      </c>
      <c r="E104" s="82" t="s">
        <v>260</v>
      </c>
      <c r="F104" s="82" t="s">
        <v>291</v>
      </c>
      <c r="G104" s="87" t="s">
        <v>316</v>
      </c>
      <c r="H104" s="87" t="s">
        <v>318</v>
      </c>
      <c r="I104" s="82" t="s">
        <v>309</v>
      </c>
      <c r="J104" s="82" t="s">
        <v>138</v>
      </c>
      <c r="K104" s="84"/>
      <c r="L104" s="85">
        <v>257040</v>
      </c>
      <c r="M104" s="85">
        <v>254640</v>
      </c>
      <c r="N104" s="85">
        <v>254640</v>
      </c>
      <c r="O104" s="79"/>
    </row>
    <row r="105" spans="1:15" ht="20.25" customHeight="1" x14ac:dyDescent="0.25">
      <c r="A105" s="267" t="s">
        <v>297</v>
      </c>
      <c r="B105" s="267"/>
      <c r="C105" s="82" t="s">
        <v>260</v>
      </c>
      <c r="D105" s="82" t="s">
        <v>259</v>
      </c>
      <c r="E105" s="82" t="s">
        <v>260</v>
      </c>
      <c r="F105" s="82" t="s">
        <v>291</v>
      </c>
      <c r="G105" s="87" t="s">
        <v>316</v>
      </c>
      <c r="H105" s="87" t="s">
        <v>319</v>
      </c>
      <c r="I105" s="82" t="s">
        <v>309</v>
      </c>
      <c r="J105" s="82" t="s">
        <v>138</v>
      </c>
      <c r="K105" s="84"/>
      <c r="L105" s="85">
        <v>100000</v>
      </c>
      <c r="M105" s="85">
        <v>100000</v>
      </c>
      <c r="N105" s="85">
        <v>100000</v>
      </c>
      <c r="O105" s="79"/>
    </row>
    <row r="106" spans="1:15" ht="23.25" customHeight="1" x14ac:dyDescent="0.25">
      <c r="A106" s="266" t="s">
        <v>276</v>
      </c>
      <c r="B106" s="266"/>
      <c r="C106" s="74" t="s">
        <v>260</v>
      </c>
      <c r="D106" s="74" t="s">
        <v>259</v>
      </c>
      <c r="E106" s="74" t="s">
        <v>260</v>
      </c>
      <c r="F106" s="74" t="s">
        <v>291</v>
      </c>
      <c r="G106" s="86" t="s">
        <v>277</v>
      </c>
      <c r="H106" s="86"/>
      <c r="I106" s="74" t="s">
        <v>309</v>
      </c>
      <c r="J106" s="74"/>
      <c r="K106" s="77">
        <f>K107+K108</f>
        <v>0</v>
      </c>
      <c r="L106" s="78">
        <f>L107+L108+L109</f>
        <v>6481998.7999999998</v>
      </c>
      <c r="M106" s="78">
        <f>M107+M108+M109</f>
        <v>6481998.7999999998</v>
      </c>
      <c r="N106" s="78">
        <f>N107+N108+N109</f>
        <v>6481998.7999999998</v>
      </c>
      <c r="O106" s="81"/>
    </row>
    <row r="107" spans="1:15" ht="15.75" x14ac:dyDescent="0.25">
      <c r="A107" s="267" t="s">
        <v>276</v>
      </c>
      <c r="B107" s="267"/>
      <c r="C107" s="82" t="s">
        <v>260</v>
      </c>
      <c r="D107" s="82" t="s">
        <v>259</v>
      </c>
      <c r="E107" s="82" t="s">
        <v>260</v>
      </c>
      <c r="F107" s="82" t="s">
        <v>291</v>
      </c>
      <c r="G107" s="87" t="s">
        <v>277</v>
      </c>
      <c r="H107" s="87" t="s">
        <v>272</v>
      </c>
      <c r="I107" s="82" t="s">
        <v>309</v>
      </c>
      <c r="J107" s="82" t="s">
        <v>138</v>
      </c>
      <c r="K107" s="84"/>
      <c r="L107" s="85">
        <v>86450</v>
      </c>
      <c r="M107" s="85">
        <v>86450</v>
      </c>
      <c r="N107" s="85">
        <v>86450</v>
      </c>
      <c r="O107" s="79"/>
    </row>
    <row r="108" spans="1:15" ht="15.75" x14ac:dyDescent="0.25">
      <c r="A108" s="267" t="s">
        <v>276</v>
      </c>
      <c r="B108" s="267"/>
      <c r="C108" s="82" t="s">
        <v>260</v>
      </c>
      <c r="D108" s="82" t="s">
        <v>259</v>
      </c>
      <c r="E108" s="82" t="s">
        <v>260</v>
      </c>
      <c r="F108" s="82" t="s">
        <v>291</v>
      </c>
      <c r="G108" s="87" t="s">
        <v>277</v>
      </c>
      <c r="H108" s="87" t="s">
        <v>317</v>
      </c>
      <c r="I108" s="82" t="s">
        <v>309</v>
      </c>
      <c r="J108" s="82" t="s">
        <v>138</v>
      </c>
      <c r="K108" s="84"/>
      <c r="L108" s="85">
        <v>64648.800000000003</v>
      </c>
      <c r="M108" s="85">
        <v>64648.800000000003</v>
      </c>
      <c r="N108" s="85">
        <v>64648.800000000003</v>
      </c>
      <c r="O108" s="79"/>
    </row>
    <row r="109" spans="1:15" ht="15.75" x14ac:dyDescent="0.25">
      <c r="A109" s="267" t="s">
        <v>276</v>
      </c>
      <c r="B109" s="267"/>
      <c r="C109" s="82" t="s">
        <v>260</v>
      </c>
      <c r="D109" s="82" t="s">
        <v>259</v>
      </c>
      <c r="E109" s="82" t="s">
        <v>260</v>
      </c>
      <c r="F109" s="82" t="s">
        <v>291</v>
      </c>
      <c r="G109" s="87" t="s">
        <v>277</v>
      </c>
      <c r="H109" s="87" t="s">
        <v>320</v>
      </c>
      <c r="I109" s="82" t="s">
        <v>309</v>
      </c>
      <c r="J109" s="82" t="s">
        <v>138</v>
      </c>
      <c r="K109" s="84"/>
      <c r="L109" s="85">
        <v>6330900</v>
      </c>
      <c r="M109" s="85">
        <v>6330900</v>
      </c>
      <c r="N109" s="85">
        <v>6330900</v>
      </c>
      <c r="O109" s="79"/>
    </row>
    <row r="110" spans="1:15" ht="15.75" x14ac:dyDescent="0.25">
      <c r="A110" s="266" t="s">
        <v>283</v>
      </c>
      <c r="B110" s="266"/>
      <c r="C110" s="74" t="s">
        <v>260</v>
      </c>
      <c r="D110" s="74" t="s">
        <v>259</v>
      </c>
      <c r="E110" s="74" t="s">
        <v>260</v>
      </c>
      <c r="F110" s="74" t="s">
        <v>291</v>
      </c>
      <c r="G110" s="86" t="s">
        <v>321</v>
      </c>
      <c r="H110" s="86"/>
      <c r="I110" s="74" t="s">
        <v>309</v>
      </c>
      <c r="J110" s="74"/>
      <c r="K110" s="77">
        <f>K111+K112+K113+K114</f>
        <v>0</v>
      </c>
      <c r="L110" s="78">
        <f>L111+L112+L113+L114</f>
        <v>6595100</v>
      </c>
      <c r="M110" s="78">
        <f>M111+M112+M113+M114</f>
        <v>6514800</v>
      </c>
      <c r="N110" s="78">
        <f>N111+N112+N113+N114</f>
        <v>6514800</v>
      </c>
      <c r="O110" s="81"/>
    </row>
    <row r="111" spans="1:15" ht="15.75" x14ac:dyDescent="0.25">
      <c r="A111" s="267" t="s">
        <v>283</v>
      </c>
      <c r="B111" s="267"/>
      <c r="C111" s="82" t="s">
        <v>260</v>
      </c>
      <c r="D111" s="82" t="s">
        <v>259</v>
      </c>
      <c r="E111" s="82" t="s">
        <v>260</v>
      </c>
      <c r="F111" s="82" t="s">
        <v>291</v>
      </c>
      <c r="G111" s="87" t="s">
        <v>321</v>
      </c>
      <c r="H111" s="87" t="s">
        <v>322</v>
      </c>
      <c r="I111" s="82" t="s">
        <v>309</v>
      </c>
      <c r="J111" s="82" t="s">
        <v>149</v>
      </c>
      <c r="K111" s="84"/>
      <c r="L111" s="85">
        <v>2337300</v>
      </c>
      <c r="M111" s="85">
        <v>2337300</v>
      </c>
      <c r="N111" s="85">
        <v>2337300</v>
      </c>
      <c r="O111" s="79"/>
    </row>
    <row r="112" spans="1:15" ht="15.75" x14ac:dyDescent="0.25">
      <c r="A112" s="267" t="s">
        <v>283</v>
      </c>
      <c r="B112" s="267"/>
      <c r="C112" s="82" t="s">
        <v>260</v>
      </c>
      <c r="D112" s="82" t="s">
        <v>259</v>
      </c>
      <c r="E112" s="82" t="s">
        <v>260</v>
      </c>
      <c r="F112" s="82" t="s">
        <v>291</v>
      </c>
      <c r="G112" s="87" t="s">
        <v>321</v>
      </c>
      <c r="H112" s="87" t="s">
        <v>323</v>
      </c>
      <c r="I112" s="82" t="s">
        <v>309</v>
      </c>
      <c r="J112" s="82" t="s">
        <v>149</v>
      </c>
      <c r="K112" s="84"/>
      <c r="L112" s="85">
        <v>4257800</v>
      </c>
      <c r="M112" s="85">
        <v>4177500</v>
      </c>
      <c r="N112" s="85">
        <v>4177500</v>
      </c>
      <c r="O112" s="79"/>
    </row>
    <row r="113" spans="1:15" ht="15.75" hidden="1" x14ac:dyDescent="0.25">
      <c r="A113" s="267" t="s">
        <v>283</v>
      </c>
      <c r="B113" s="267"/>
      <c r="C113" s="82" t="s">
        <v>260</v>
      </c>
      <c r="D113" s="82" t="s">
        <v>259</v>
      </c>
      <c r="E113" s="82" t="s">
        <v>260</v>
      </c>
      <c r="F113" s="82" t="s">
        <v>291</v>
      </c>
      <c r="G113" s="87" t="s">
        <v>324</v>
      </c>
      <c r="H113" s="87" t="s">
        <v>272</v>
      </c>
      <c r="I113" s="82" t="s">
        <v>309</v>
      </c>
      <c r="J113" s="82" t="s">
        <v>152</v>
      </c>
      <c r="K113" s="84"/>
      <c r="L113" s="85"/>
      <c r="M113" s="85"/>
      <c r="N113" s="85"/>
      <c r="O113" s="79"/>
    </row>
    <row r="114" spans="1:15" ht="15.75" hidden="1" x14ac:dyDescent="0.25">
      <c r="A114" s="267" t="s">
        <v>283</v>
      </c>
      <c r="B114" s="267"/>
      <c r="C114" s="82" t="s">
        <v>260</v>
      </c>
      <c r="D114" s="82" t="s">
        <v>259</v>
      </c>
      <c r="E114" s="82" t="s">
        <v>260</v>
      </c>
      <c r="F114" s="82" t="s">
        <v>291</v>
      </c>
      <c r="G114" s="87" t="s">
        <v>324</v>
      </c>
      <c r="H114" s="87" t="s">
        <v>272</v>
      </c>
      <c r="I114" s="82" t="s">
        <v>309</v>
      </c>
      <c r="J114" s="82" t="s">
        <v>150</v>
      </c>
      <c r="K114" s="84"/>
      <c r="L114" s="85"/>
      <c r="M114" s="85"/>
      <c r="N114" s="85"/>
      <c r="O114" s="79"/>
    </row>
    <row r="115" spans="1:15" ht="21.75" customHeight="1" x14ac:dyDescent="0.25">
      <c r="A115" s="266" t="s">
        <v>278</v>
      </c>
      <c r="B115" s="266"/>
      <c r="C115" s="74" t="s">
        <v>260</v>
      </c>
      <c r="D115" s="74" t="s">
        <v>259</v>
      </c>
      <c r="E115" s="74" t="s">
        <v>260</v>
      </c>
      <c r="F115" s="74" t="s">
        <v>291</v>
      </c>
      <c r="G115" s="86" t="s">
        <v>279</v>
      </c>
      <c r="H115" s="86"/>
      <c r="I115" s="74" t="s">
        <v>309</v>
      </c>
      <c r="J115" s="74"/>
      <c r="K115" s="77">
        <f>K116+K117</f>
        <v>0</v>
      </c>
      <c r="L115" s="78">
        <f>L116+L117</f>
        <v>500000</v>
      </c>
      <c r="M115" s="78">
        <f>M116+M117</f>
        <v>0</v>
      </c>
      <c r="N115" s="78">
        <f>N116+N117</f>
        <v>0</v>
      </c>
      <c r="O115" s="81"/>
    </row>
    <row r="116" spans="1:15" ht="24" customHeight="1" x14ac:dyDescent="0.25">
      <c r="A116" s="267" t="s">
        <v>278</v>
      </c>
      <c r="B116" s="267"/>
      <c r="C116" s="82" t="s">
        <v>260</v>
      </c>
      <c r="D116" s="82" t="s">
        <v>259</v>
      </c>
      <c r="E116" s="82" t="s">
        <v>260</v>
      </c>
      <c r="F116" s="82" t="s">
        <v>291</v>
      </c>
      <c r="G116" s="87" t="s">
        <v>279</v>
      </c>
      <c r="H116" s="87" t="s">
        <v>272</v>
      </c>
      <c r="I116" s="82" t="s">
        <v>309</v>
      </c>
      <c r="J116" s="82" t="s">
        <v>138</v>
      </c>
      <c r="K116" s="84"/>
      <c r="L116" s="85">
        <v>500000</v>
      </c>
      <c r="M116" s="85"/>
      <c r="N116" s="85"/>
      <c r="O116" s="79"/>
    </row>
    <row r="117" spans="1:15" ht="15.75" hidden="1" x14ac:dyDescent="0.25">
      <c r="A117" s="267" t="s">
        <v>278</v>
      </c>
      <c r="B117" s="267"/>
      <c r="C117" s="82" t="s">
        <v>260</v>
      </c>
      <c r="D117" s="82" t="s">
        <v>259</v>
      </c>
      <c r="E117" s="82" t="s">
        <v>260</v>
      </c>
      <c r="F117" s="82" t="s">
        <v>291</v>
      </c>
      <c r="G117" s="87" t="s">
        <v>279</v>
      </c>
      <c r="H117" s="87" t="s">
        <v>269</v>
      </c>
      <c r="I117" s="82" t="s">
        <v>309</v>
      </c>
      <c r="J117" s="82" t="s">
        <v>138</v>
      </c>
      <c r="K117" s="84"/>
      <c r="L117" s="85"/>
      <c r="M117" s="85"/>
      <c r="N117" s="85"/>
      <c r="O117" s="79"/>
    </row>
    <row r="118" spans="1:15" ht="40.5" customHeight="1" x14ac:dyDescent="0.25">
      <c r="A118" s="266" t="s">
        <v>299</v>
      </c>
      <c r="B118" s="266"/>
      <c r="C118" s="74" t="s">
        <v>260</v>
      </c>
      <c r="D118" s="74" t="s">
        <v>259</v>
      </c>
      <c r="E118" s="74" t="s">
        <v>260</v>
      </c>
      <c r="F118" s="74" t="s">
        <v>291</v>
      </c>
      <c r="G118" s="86" t="s">
        <v>325</v>
      </c>
      <c r="H118" s="86"/>
      <c r="I118" s="74" t="s">
        <v>309</v>
      </c>
      <c r="J118" s="74"/>
      <c r="K118" s="78">
        <f>K119</f>
        <v>0</v>
      </c>
      <c r="L118" s="78">
        <f>L119</f>
        <v>100000</v>
      </c>
      <c r="M118" s="78">
        <f>M119</f>
        <v>0</v>
      </c>
      <c r="N118" s="78">
        <f>N119</f>
        <v>0</v>
      </c>
      <c r="O118" s="81"/>
    </row>
    <row r="119" spans="1:15" ht="25.5" customHeight="1" x14ac:dyDescent="0.25">
      <c r="A119" s="266" t="s">
        <v>299</v>
      </c>
      <c r="B119" s="266"/>
      <c r="C119" s="82" t="s">
        <v>260</v>
      </c>
      <c r="D119" s="82" t="s">
        <v>259</v>
      </c>
      <c r="E119" s="82" t="s">
        <v>260</v>
      </c>
      <c r="F119" s="82" t="s">
        <v>291</v>
      </c>
      <c r="G119" s="87" t="s">
        <v>301</v>
      </c>
      <c r="H119" s="87" t="s">
        <v>272</v>
      </c>
      <c r="I119" s="87" t="s">
        <v>309</v>
      </c>
      <c r="J119" s="82" t="s">
        <v>138</v>
      </c>
      <c r="K119" s="84"/>
      <c r="L119" s="85">
        <v>100000</v>
      </c>
      <c r="M119" s="85"/>
      <c r="N119" s="85"/>
      <c r="O119" s="79"/>
    </row>
    <row r="120" spans="1:15" ht="24" customHeight="1" x14ac:dyDescent="0.25">
      <c r="A120" s="266" t="s">
        <v>299</v>
      </c>
      <c r="B120" s="266"/>
      <c r="C120" s="74" t="s">
        <v>260</v>
      </c>
      <c r="D120" s="74" t="s">
        <v>259</v>
      </c>
      <c r="E120" s="74" t="s">
        <v>260</v>
      </c>
      <c r="F120" s="74" t="s">
        <v>291</v>
      </c>
      <c r="G120" s="86" t="s">
        <v>326</v>
      </c>
      <c r="H120" s="86"/>
      <c r="I120" s="86" t="s">
        <v>309</v>
      </c>
      <c r="J120" s="74" t="s">
        <v>138</v>
      </c>
      <c r="K120" s="77">
        <f>K121</f>
        <v>0</v>
      </c>
      <c r="L120" s="85">
        <v>30000</v>
      </c>
      <c r="M120" s="88">
        <f>M121</f>
        <v>0</v>
      </c>
      <c r="N120" s="88">
        <f>N121</f>
        <v>0</v>
      </c>
      <c r="O120" s="79"/>
    </row>
    <row r="121" spans="1:15" ht="22.5" customHeight="1" x14ac:dyDescent="0.25">
      <c r="A121" s="297" t="s">
        <v>299</v>
      </c>
      <c r="B121" s="297"/>
      <c r="C121" s="87" t="s">
        <v>260</v>
      </c>
      <c r="D121" s="87" t="s">
        <v>259</v>
      </c>
      <c r="E121" s="87" t="s">
        <v>260</v>
      </c>
      <c r="F121" s="87" t="s">
        <v>291</v>
      </c>
      <c r="G121" s="87" t="s">
        <v>326</v>
      </c>
      <c r="H121" s="87" t="s">
        <v>272</v>
      </c>
      <c r="I121" s="87" t="s">
        <v>309</v>
      </c>
      <c r="J121" s="87" t="s">
        <v>138</v>
      </c>
      <c r="K121" s="84"/>
      <c r="L121" s="85">
        <v>30000</v>
      </c>
      <c r="M121" s="85"/>
      <c r="N121" s="85"/>
      <c r="O121" s="79"/>
    </row>
    <row r="122" spans="1:15" ht="27.75" hidden="1" customHeight="1" x14ac:dyDescent="0.25">
      <c r="A122" s="266" t="s">
        <v>299</v>
      </c>
      <c r="B122" s="266"/>
      <c r="C122" s="74" t="s">
        <v>260</v>
      </c>
      <c r="D122" s="74" t="s">
        <v>259</v>
      </c>
      <c r="E122" s="74" t="s">
        <v>260</v>
      </c>
      <c r="F122" s="74" t="s">
        <v>291</v>
      </c>
      <c r="G122" s="86" t="s">
        <v>301</v>
      </c>
      <c r="H122" s="86" t="s">
        <v>272</v>
      </c>
      <c r="I122" s="74" t="s">
        <v>309</v>
      </c>
      <c r="J122" s="74" t="s">
        <v>138</v>
      </c>
      <c r="K122" s="77"/>
      <c r="L122" s="88"/>
      <c r="M122" s="88"/>
      <c r="N122" s="88"/>
      <c r="O122" s="79"/>
    </row>
    <row r="123" spans="1:15" ht="24.75" hidden="1" customHeight="1" x14ac:dyDescent="0.25">
      <c r="A123" s="266" t="s">
        <v>299</v>
      </c>
      <c r="B123" s="266"/>
      <c r="C123" s="74" t="s">
        <v>260</v>
      </c>
      <c r="D123" s="74" t="s">
        <v>259</v>
      </c>
      <c r="E123" s="74" t="s">
        <v>260</v>
      </c>
      <c r="F123" s="74" t="s">
        <v>291</v>
      </c>
      <c r="G123" s="86" t="s">
        <v>327</v>
      </c>
      <c r="H123" s="86" t="s">
        <v>272</v>
      </c>
      <c r="I123" s="74" t="s">
        <v>309</v>
      </c>
      <c r="J123" s="74" t="s">
        <v>138</v>
      </c>
      <c r="K123" s="77"/>
      <c r="L123" s="88"/>
      <c r="M123" s="88"/>
      <c r="N123" s="88"/>
      <c r="O123" s="79"/>
    </row>
    <row r="124" spans="1:15" ht="15.75" x14ac:dyDescent="0.25">
      <c r="A124" s="293"/>
      <c r="B124" s="293"/>
      <c r="C124" s="74" t="s">
        <v>260</v>
      </c>
      <c r="D124" s="74" t="s">
        <v>259</v>
      </c>
      <c r="E124" s="74" t="s">
        <v>260</v>
      </c>
      <c r="F124" s="75" t="s">
        <v>261</v>
      </c>
      <c r="G124" s="76"/>
      <c r="H124" s="76"/>
      <c r="I124" s="74"/>
      <c r="J124" s="82"/>
      <c r="K124" s="77">
        <f>K125</f>
        <v>0</v>
      </c>
      <c r="L124" s="78">
        <f>L125</f>
        <v>4202900</v>
      </c>
      <c r="M124" s="78">
        <f>M125</f>
        <v>3359900</v>
      </c>
      <c r="N124" s="78">
        <f>N125</f>
        <v>7792000</v>
      </c>
      <c r="O124" s="79"/>
    </row>
    <row r="125" spans="1:15" ht="15.75" hidden="1" x14ac:dyDescent="0.25">
      <c r="A125" s="293"/>
      <c r="B125" s="293"/>
      <c r="C125" s="74" t="s">
        <v>260</v>
      </c>
      <c r="D125" s="74" t="s">
        <v>259</v>
      </c>
      <c r="E125" s="74" t="s">
        <v>260</v>
      </c>
      <c r="F125" s="75" t="s">
        <v>261</v>
      </c>
      <c r="G125" s="76"/>
      <c r="H125" s="76"/>
      <c r="I125" s="74"/>
      <c r="J125" s="82"/>
      <c r="K125" s="77">
        <f>K126+K128</f>
        <v>0</v>
      </c>
      <c r="L125" s="78">
        <f>L126+L128+L134+L137</f>
        <v>4202900</v>
      </c>
      <c r="M125" s="78">
        <f>M126+M128+M134+M137</f>
        <v>3359900</v>
      </c>
      <c r="N125" s="78">
        <f>N126+N128+N134+N137</f>
        <v>7792000</v>
      </c>
      <c r="O125" s="79"/>
    </row>
    <row r="126" spans="1:15" ht="15.75" x14ac:dyDescent="0.25">
      <c r="A126" s="266" t="s">
        <v>297</v>
      </c>
      <c r="B126" s="266"/>
      <c r="C126" s="74" t="s">
        <v>260</v>
      </c>
      <c r="D126" s="74" t="s">
        <v>259</v>
      </c>
      <c r="E126" s="74" t="s">
        <v>260</v>
      </c>
      <c r="F126" s="75" t="s">
        <v>261</v>
      </c>
      <c r="G126" s="86" t="s">
        <v>316</v>
      </c>
      <c r="H126" s="86"/>
      <c r="I126" s="74" t="s">
        <v>309</v>
      </c>
      <c r="J126" s="74"/>
      <c r="K126" s="77"/>
      <c r="L126" s="88">
        <f>L127</f>
        <v>0</v>
      </c>
      <c r="M126" s="88">
        <f>M127</f>
        <v>0</v>
      </c>
      <c r="N126" s="88">
        <f>N127</f>
        <v>3920000</v>
      </c>
      <c r="O126" s="81"/>
    </row>
    <row r="127" spans="1:15" ht="25.5" customHeight="1" x14ac:dyDescent="0.25">
      <c r="A127" s="267" t="s">
        <v>297</v>
      </c>
      <c r="B127" s="267"/>
      <c r="C127" s="82" t="s">
        <v>260</v>
      </c>
      <c r="D127" s="82" t="s">
        <v>259</v>
      </c>
      <c r="E127" s="82" t="s">
        <v>260</v>
      </c>
      <c r="F127" s="90" t="s">
        <v>261</v>
      </c>
      <c r="G127" s="87" t="s">
        <v>316</v>
      </c>
      <c r="H127" s="87" t="s">
        <v>328</v>
      </c>
      <c r="I127" s="82" t="s">
        <v>309</v>
      </c>
      <c r="J127" s="82" t="s">
        <v>138</v>
      </c>
      <c r="K127" s="84"/>
      <c r="L127" s="85"/>
      <c r="M127" s="85"/>
      <c r="N127" s="85">
        <v>3920000</v>
      </c>
      <c r="O127" s="79"/>
    </row>
    <row r="128" spans="1:15" ht="24.75" customHeight="1" x14ac:dyDescent="0.25">
      <c r="A128" s="266" t="s">
        <v>276</v>
      </c>
      <c r="B128" s="266"/>
      <c r="C128" s="74" t="s">
        <v>260</v>
      </c>
      <c r="D128" s="74" t="s">
        <v>259</v>
      </c>
      <c r="E128" s="74" t="s">
        <v>260</v>
      </c>
      <c r="F128" s="74" t="s">
        <v>261</v>
      </c>
      <c r="G128" s="86" t="s">
        <v>277</v>
      </c>
      <c r="H128" s="86"/>
      <c r="I128" s="74" t="s">
        <v>309</v>
      </c>
      <c r="J128" s="74"/>
      <c r="K128" s="77"/>
      <c r="L128" s="88">
        <f>SUM(L129:L133)</f>
        <v>3460000</v>
      </c>
      <c r="M128" s="88">
        <f>SUM(M129:M133)</f>
        <v>3275000</v>
      </c>
      <c r="N128" s="88">
        <f>SUM(N129:N133)</f>
        <v>3380000</v>
      </c>
      <c r="O128" s="81"/>
    </row>
    <row r="129" spans="1:15" ht="15.75" x14ac:dyDescent="0.25">
      <c r="A129" s="267" t="s">
        <v>329</v>
      </c>
      <c r="B129" s="267"/>
      <c r="C129" s="82" t="s">
        <v>260</v>
      </c>
      <c r="D129" s="82" t="s">
        <v>259</v>
      </c>
      <c r="E129" s="82" t="s">
        <v>260</v>
      </c>
      <c r="F129" s="82" t="s">
        <v>261</v>
      </c>
      <c r="G129" s="87" t="s">
        <v>277</v>
      </c>
      <c r="H129" s="87" t="s">
        <v>330</v>
      </c>
      <c r="I129" s="82" t="s">
        <v>309</v>
      </c>
      <c r="J129" s="82" t="s">
        <v>138</v>
      </c>
      <c r="K129" s="84"/>
      <c r="L129" s="85">
        <v>2801954.5</v>
      </c>
      <c r="M129" s="85">
        <v>2833500</v>
      </c>
      <c r="N129" s="85">
        <v>2833500</v>
      </c>
      <c r="O129" s="79"/>
    </row>
    <row r="130" spans="1:15" ht="15.75" customHeight="1" x14ac:dyDescent="0.25">
      <c r="A130" s="267" t="s">
        <v>329</v>
      </c>
      <c r="B130" s="267"/>
      <c r="C130" s="82" t="s">
        <v>260</v>
      </c>
      <c r="D130" s="82" t="s">
        <v>259</v>
      </c>
      <c r="E130" s="82" t="s">
        <v>260</v>
      </c>
      <c r="F130" s="82" t="s">
        <v>261</v>
      </c>
      <c r="G130" s="87" t="s">
        <v>277</v>
      </c>
      <c r="H130" s="87" t="s">
        <v>331</v>
      </c>
      <c r="I130" s="82" t="s">
        <v>309</v>
      </c>
      <c r="J130" s="82" t="s">
        <v>138</v>
      </c>
      <c r="K130" s="84"/>
      <c r="L130" s="85">
        <v>31545.5</v>
      </c>
      <c r="M130" s="85"/>
      <c r="N130" s="85"/>
      <c r="O130" s="79"/>
    </row>
    <row r="131" spans="1:15" ht="15.75" customHeight="1" x14ac:dyDescent="0.25">
      <c r="A131" s="267" t="s">
        <v>329</v>
      </c>
      <c r="B131" s="267"/>
      <c r="C131" s="82" t="s">
        <v>260</v>
      </c>
      <c r="D131" s="82" t="s">
        <v>259</v>
      </c>
      <c r="E131" s="82" t="s">
        <v>260</v>
      </c>
      <c r="F131" s="82" t="s">
        <v>261</v>
      </c>
      <c r="G131" s="87" t="s">
        <v>277</v>
      </c>
      <c r="H131" s="87" t="s">
        <v>332</v>
      </c>
      <c r="I131" s="82" t="s">
        <v>309</v>
      </c>
      <c r="J131" s="82" t="s">
        <v>176</v>
      </c>
      <c r="K131" s="84"/>
      <c r="L131" s="85">
        <v>438200</v>
      </c>
      <c r="M131" s="85">
        <v>438200</v>
      </c>
      <c r="N131" s="85">
        <v>438200</v>
      </c>
      <c r="O131" s="79"/>
    </row>
    <row r="132" spans="1:15" ht="15.75" hidden="1" x14ac:dyDescent="0.25">
      <c r="A132" s="267" t="s">
        <v>333</v>
      </c>
      <c r="B132" s="267"/>
      <c r="C132" s="82" t="s">
        <v>260</v>
      </c>
      <c r="D132" s="82" t="s">
        <v>259</v>
      </c>
      <c r="E132" s="82" t="s">
        <v>260</v>
      </c>
      <c r="F132" s="82" t="s">
        <v>261</v>
      </c>
      <c r="G132" s="87" t="s">
        <v>277</v>
      </c>
      <c r="H132" s="87" t="s">
        <v>334</v>
      </c>
      <c r="I132" s="82" t="s">
        <v>309</v>
      </c>
      <c r="J132" s="82" t="s">
        <v>138</v>
      </c>
      <c r="K132" s="84"/>
      <c r="L132" s="85"/>
      <c r="M132" s="85"/>
      <c r="N132" s="85"/>
      <c r="O132" s="79"/>
    </row>
    <row r="133" spans="1:15" ht="30.75" customHeight="1" x14ac:dyDescent="0.25">
      <c r="A133" s="267" t="s">
        <v>333</v>
      </c>
      <c r="B133" s="267"/>
      <c r="C133" s="82" t="s">
        <v>260</v>
      </c>
      <c r="D133" s="82" t="s">
        <v>259</v>
      </c>
      <c r="E133" s="82" t="s">
        <v>260</v>
      </c>
      <c r="F133" s="82" t="s">
        <v>261</v>
      </c>
      <c r="G133" s="87" t="s">
        <v>277</v>
      </c>
      <c r="H133" s="87" t="s">
        <v>335</v>
      </c>
      <c r="I133" s="82" t="s">
        <v>309</v>
      </c>
      <c r="J133" s="82" t="s">
        <v>138</v>
      </c>
      <c r="K133" s="84"/>
      <c r="L133" s="85">
        <v>188300</v>
      </c>
      <c r="M133" s="85">
        <v>3300</v>
      </c>
      <c r="N133" s="85">
        <v>108300</v>
      </c>
      <c r="O133" s="79"/>
    </row>
    <row r="134" spans="1:15" ht="23.25" customHeight="1" x14ac:dyDescent="0.25">
      <c r="A134" s="266" t="s">
        <v>278</v>
      </c>
      <c r="B134" s="266"/>
      <c r="C134" s="74" t="s">
        <v>260</v>
      </c>
      <c r="D134" s="74" t="s">
        <v>259</v>
      </c>
      <c r="E134" s="74" t="s">
        <v>260</v>
      </c>
      <c r="F134" s="74" t="s">
        <v>261</v>
      </c>
      <c r="G134" s="86" t="s">
        <v>279</v>
      </c>
      <c r="H134" s="87"/>
      <c r="I134" s="74"/>
      <c r="J134" s="82"/>
      <c r="K134" s="84"/>
      <c r="L134" s="88">
        <f>L135+L136</f>
        <v>736000</v>
      </c>
      <c r="M134" s="88">
        <f>M135+M136</f>
        <v>69000</v>
      </c>
      <c r="N134" s="88">
        <f>N135+N136</f>
        <v>490000</v>
      </c>
      <c r="O134" s="79"/>
    </row>
    <row r="135" spans="1:15" ht="21" customHeight="1" x14ac:dyDescent="0.25">
      <c r="A135" s="267" t="s">
        <v>278</v>
      </c>
      <c r="B135" s="267"/>
      <c r="C135" s="82" t="s">
        <v>260</v>
      </c>
      <c r="D135" s="82" t="s">
        <v>259</v>
      </c>
      <c r="E135" s="82" t="s">
        <v>260</v>
      </c>
      <c r="F135" s="82" t="s">
        <v>261</v>
      </c>
      <c r="G135" s="87" t="s">
        <v>279</v>
      </c>
      <c r="H135" s="87" t="s">
        <v>336</v>
      </c>
      <c r="I135" s="82" t="s">
        <v>309</v>
      </c>
      <c r="J135" s="82" t="s">
        <v>138</v>
      </c>
      <c r="K135" s="84"/>
      <c r="L135" s="85">
        <v>736000</v>
      </c>
      <c r="M135" s="85">
        <v>69000</v>
      </c>
      <c r="N135" s="85">
        <v>490000</v>
      </c>
      <c r="O135" s="79"/>
    </row>
    <row r="136" spans="1:15" ht="21.75" hidden="1" customHeight="1" x14ac:dyDescent="0.25">
      <c r="A136" s="266" t="s">
        <v>278</v>
      </c>
      <c r="B136" s="266"/>
      <c r="C136" s="74" t="s">
        <v>260</v>
      </c>
      <c r="D136" s="74" t="s">
        <v>259</v>
      </c>
      <c r="E136" s="74" t="s">
        <v>260</v>
      </c>
      <c r="F136" s="74" t="s">
        <v>261</v>
      </c>
      <c r="G136" s="86" t="s">
        <v>279</v>
      </c>
      <c r="H136" s="86" t="s">
        <v>337</v>
      </c>
      <c r="I136" s="74" t="s">
        <v>338</v>
      </c>
      <c r="J136" s="74" t="s">
        <v>138</v>
      </c>
      <c r="K136" s="77"/>
      <c r="L136" s="88"/>
      <c r="M136" s="88"/>
      <c r="N136" s="88"/>
      <c r="O136" s="79"/>
    </row>
    <row r="137" spans="1:15" ht="21.75" customHeight="1" x14ac:dyDescent="0.25">
      <c r="A137" s="266" t="s">
        <v>299</v>
      </c>
      <c r="B137" s="266"/>
      <c r="C137" s="74" t="s">
        <v>260</v>
      </c>
      <c r="D137" s="74" t="s">
        <v>259</v>
      </c>
      <c r="E137" s="74" t="s">
        <v>260</v>
      </c>
      <c r="F137" s="74" t="s">
        <v>261</v>
      </c>
      <c r="G137" s="86" t="s">
        <v>301</v>
      </c>
      <c r="H137" s="86"/>
      <c r="I137" s="74" t="s">
        <v>309</v>
      </c>
      <c r="J137" s="82"/>
      <c r="K137" s="84"/>
      <c r="L137" s="88">
        <f>L138</f>
        <v>6900</v>
      </c>
      <c r="M137" s="88">
        <f>M138</f>
        <v>15900</v>
      </c>
      <c r="N137" s="88">
        <f>N138</f>
        <v>2000</v>
      </c>
      <c r="O137" s="79"/>
    </row>
    <row r="138" spans="1:15" ht="21" customHeight="1" x14ac:dyDescent="0.25">
      <c r="A138" s="267" t="s">
        <v>339</v>
      </c>
      <c r="B138" s="267"/>
      <c r="C138" s="82" t="s">
        <v>260</v>
      </c>
      <c r="D138" s="82" t="s">
        <v>259</v>
      </c>
      <c r="E138" s="82" t="s">
        <v>260</v>
      </c>
      <c r="F138" s="82" t="s">
        <v>261</v>
      </c>
      <c r="G138" s="87" t="s">
        <v>301</v>
      </c>
      <c r="H138" s="87" t="s">
        <v>340</v>
      </c>
      <c r="I138" s="82" t="s">
        <v>309</v>
      </c>
      <c r="J138" s="82" t="s">
        <v>138</v>
      </c>
      <c r="K138" s="84"/>
      <c r="L138" s="85">
        <v>6900</v>
      </c>
      <c r="M138" s="85">
        <v>15900</v>
      </c>
      <c r="N138" s="85">
        <v>2000</v>
      </c>
      <c r="O138" s="79"/>
    </row>
    <row r="139" spans="1:15" ht="23.25" customHeight="1" x14ac:dyDescent="0.25">
      <c r="A139" s="295" t="s">
        <v>341</v>
      </c>
      <c r="B139" s="295"/>
      <c r="C139" s="89" t="s">
        <v>302</v>
      </c>
      <c r="D139" s="89"/>
      <c r="E139" s="89"/>
      <c r="F139" s="89"/>
      <c r="G139" s="89"/>
      <c r="H139" s="89"/>
      <c r="I139" s="89"/>
      <c r="J139" s="89"/>
      <c r="K139" s="65">
        <v>0</v>
      </c>
      <c r="L139" s="66">
        <f>SUM(L140:L157)</f>
        <v>13422000</v>
      </c>
      <c r="M139" s="66">
        <f>SUM(M140:M157)</f>
        <v>13422000</v>
      </c>
      <c r="N139" s="66">
        <f>SUM(N140:N157)</f>
        <v>13422000</v>
      </c>
      <c r="O139" s="59"/>
    </row>
    <row r="140" spans="1:15" ht="15.75" x14ac:dyDescent="0.25">
      <c r="A140" s="267" t="s">
        <v>342</v>
      </c>
      <c r="B140" s="267"/>
      <c r="C140" s="299" t="s">
        <v>343</v>
      </c>
      <c r="D140" s="299"/>
      <c r="E140" s="299"/>
      <c r="F140" s="299"/>
      <c r="G140" s="299"/>
      <c r="H140" s="299"/>
      <c r="I140" s="96"/>
      <c r="J140" s="96" t="s">
        <v>134</v>
      </c>
      <c r="K140" s="97"/>
      <c r="L140" s="98">
        <v>6133000</v>
      </c>
      <c r="M140" s="98">
        <v>6133000</v>
      </c>
      <c r="N140" s="98">
        <v>6133000</v>
      </c>
      <c r="O140" s="99"/>
    </row>
    <row r="141" spans="1:15" ht="15.75" hidden="1" x14ac:dyDescent="0.25">
      <c r="A141" s="267" t="s">
        <v>211</v>
      </c>
      <c r="B141" s="267"/>
      <c r="C141" s="299" t="s">
        <v>343</v>
      </c>
      <c r="D141" s="299"/>
      <c r="E141" s="299"/>
      <c r="F141" s="299"/>
      <c r="G141" s="299"/>
      <c r="H141" s="299"/>
      <c r="I141" s="96"/>
      <c r="J141" s="96"/>
      <c r="K141" s="97"/>
      <c r="L141" s="98"/>
      <c r="M141" s="98"/>
      <c r="N141" s="98"/>
      <c r="O141" s="99"/>
    </row>
    <row r="142" spans="1:15" ht="24.75" customHeight="1" x14ac:dyDescent="0.25">
      <c r="A142" s="267" t="s">
        <v>344</v>
      </c>
      <c r="B142" s="267"/>
      <c r="C142" s="299" t="s">
        <v>343</v>
      </c>
      <c r="D142" s="299"/>
      <c r="E142" s="299"/>
      <c r="F142" s="299"/>
      <c r="G142" s="299"/>
      <c r="H142" s="299"/>
      <c r="I142" s="96"/>
      <c r="J142" s="96" t="s">
        <v>144</v>
      </c>
      <c r="K142" s="100"/>
      <c r="L142" s="101">
        <v>1852000</v>
      </c>
      <c r="M142" s="101">
        <v>1852000</v>
      </c>
      <c r="N142" s="101">
        <v>1852000</v>
      </c>
      <c r="O142" s="99"/>
    </row>
    <row r="143" spans="1:15" ht="15.75" x14ac:dyDescent="0.25">
      <c r="A143" s="297" t="s">
        <v>274</v>
      </c>
      <c r="B143" s="297"/>
      <c r="C143" s="298" t="s">
        <v>343</v>
      </c>
      <c r="D143" s="298"/>
      <c r="E143" s="298"/>
      <c r="F143" s="298"/>
      <c r="G143" s="298"/>
      <c r="H143" s="298"/>
      <c r="I143" s="102"/>
      <c r="J143" s="102" t="s">
        <v>138</v>
      </c>
      <c r="K143" s="100"/>
      <c r="L143" s="101">
        <v>7000</v>
      </c>
      <c r="M143" s="101">
        <v>7000</v>
      </c>
      <c r="N143" s="101">
        <v>7000</v>
      </c>
      <c r="O143" s="99"/>
    </row>
    <row r="144" spans="1:15" ht="15.75" x14ac:dyDescent="0.25">
      <c r="A144" s="267" t="s">
        <v>345</v>
      </c>
      <c r="B144" s="267"/>
      <c r="C144" s="299" t="s">
        <v>343</v>
      </c>
      <c r="D144" s="299"/>
      <c r="E144" s="299"/>
      <c r="F144" s="299"/>
      <c r="G144" s="299"/>
      <c r="H144" s="299"/>
      <c r="I144" s="96"/>
      <c r="J144" s="96" t="s">
        <v>138</v>
      </c>
      <c r="K144" s="100"/>
      <c r="L144" s="101">
        <v>50000</v>
      </c>
      <c r="M144" s="101">
        <v>50000</v>
      </c>
      <c r="N144" s="101">
        <v>50000</v>
      </c>
      <c r="O144" s="99"/>
    </row>
    <row r="145" spans="1:15" ht="15.75" x14ac:dyDescent="0.25">
      <c r="A145" s="267" t="s">
        <v>310</v>
      </c>
      <c r="B145" s="267"/>
      <c r="C145" s="299" t="s">
        <v>343</v>
      </c>
      <c r="D145" s="299"/>
      <c r="E145" s="299"/>
      <c r="F145" s="299"/>
      <c r="G145" s="299"/>
      <c r="H145" s="299"/>
      <c r="I145" s="96"/>
      <c r="J145" s="96" t="s">
        <v>138</v>
      </c>
      <c r="K145" s="100"/>
      <c r="L145" s="101">
        <v>350000</v>
      </c>
      <c r="M145" s="101">
        <v>350000</v>
      </c>
      <c r="N145" s="101">
        <v>350000</v>
      </c>
      <c r="O145" s="99"/>
    </row>
    <row r="146" spans="1:15" ht="25.5" customHeight="1" x14ac:dyDescent="0.25">
      <c r="A146" s="267" t="s">
        <v>346</v>
      </c>
      <c r="B146" s="267"/>
      <c r="C146" s="299" t="s">
        <v>343</v>
      </c>
      <c r="D146" s="299"/>
      <c r="E146" s="299"/>
      <c r="F146" s="299"/>
      <c r="G146" s="299"/>
      <c r="H146" s="299"/>
      <c r="I146" s="96"/>
      <c r="J146" s="96" t="s">
        <v>138</v>
      </c>
      <c r="K146" s="100"/>
      <c r="L146" s="101">
        <v>2855000</v>
      </c>
      <c r="M146" s="101">
        <v>2855000</v>
      </c>
      <c r="N146" s="101">
        <v>2855000</v>
      </c>
      <c r="O146" s="99"/>
    </row>
    <row r="147" spans="1:15" ht="25.5" hidden="1" customHeight="1" x14ac:dyDescent="0.25">
      <c r="A147" s="267" t="s">
        <v>347</v>
      </c>
      <c r="B147" s="267"/>
      <c r="C147" s="299"/>
      <c r="D147" s="299"/>
      <c r="E147" s="299"/>
      <c r="F147" s="299"/>
      <c r="G147" s="299"/>
      <c r="H147" s="299"/>
      <c r="I147" s="96"/>
      <c r="J147" s="96"/>
      <c r="K147" s="100"/>
      <c r="L147" s="101"/>
      <c r="M147" s="101"/>
      <c r="N147" s="101"/>
      <c r="O147" s="99"/>
    </row>
    <row r="148" spans="1:15" ht="32.25" hidden="1" customHeight="1" x14ac:dyDescent="0.25">
      <c r="A148" s="267" t="s">
        <v>348</v>
      </c>
      <c r="B148" s="267"/>
      <c r="C148" s="299"/>
      <c r="D148" s="299"/>
      <c r="E148" s="299"/>
      <c r="F148" s="299"/>
      <c r="G148" s="299"/>
      <c r="H148" s="299"/>
      <c r="I148" s="96"/>
      <c r="J148" s="96"/>
      <c r="K148" s="100"/>
      <c r="L148" s="101"/>
      <c r="M148" s="101"/>
      <c r="N148" s="101"/>
      <c r="O148" s="99"/>
    </row>
    <row r="149" spans="1:15" ht="31.5" hidden="1" customHeight="1" x14ac:dyDescent="0.25">
      <c r="A149" s="267" t="s">
        <v>349</v>
      </c>
      <c r="B149" s="267"/>
      <c r="C149" s="299"/>
      <c r="D149" s="299"/>
      <c r="E149" s="299"/>
      <c r="F149" s="299"/>
      <c r="G149" s="299"/>
      <c r="H149" s="299"/>
      <c r="I149" s="96"/>
      <c r="J149" s="96"/>
      <c r="K149" s="100"/>
      <c r="L149" s="101"/>
      <c r="M149" s="101"/>
      <c r="N149" s="101"/>
      <c r="O149" s="99"/>
    </row>
    <row r="150" spans="1:15" ht="21.75" hidden="1" customHeight="1" x14ac:dyDescent="0.25">
      <c r="A150" s="267" t="s">
        <v>346</v>
      </c>
      <c r="B150" s="267"/>
      <c r="C150" s="299" t="s">
        <v>343</v>
      </c>
      <c r="D150" s="299"/>
      <c r="E150" s="299"/>
      <c r="F150" s="299"/>
      <c r="G150" s="299"/>
      <c r="H150" s="299"/>
      <c r="I150" s="96"/>
      <c r="J150" s="96"/>
      <c r="K150" s="100"/>
      <c r="L150" s="101"/>
      <c r="M150" s="101"/>
      <c r="N150" s="101"/>
      <c r="O150" s="99"/>
    </row>
    <row r="151" spans="1:15" ht="15.75" x14ac:dyDescent="0.25">
      <c r="A151" s="267" t="s">
        <v>329</v>
      </c>
      <c r="B151" s="267"/>
      <c r="C151" s="299" t="s">
        <v>343</v>
      </c>
      <c r="D151" s="299"/>
      <c r="E151" s="299"/>
      <c r="F151" s="299"/>
      <c r="G151" s="299"/>
      <c r="H151" s="299"/>
      <c r="I151" s="96"/>
      <c r="J151" s="96" t="s">
        <v>138</v>
      </c>
      <c r="K151" s="100"/>
      <c r="L151" s="101">
        <v>420000</v>
      </c>
      <c r="M151" s="101">
        <v>420000</v>
      </c>
      <c r="N151" s="101">
        <v>420000</v>
      </c>
      <c r="O151" s="99"/>
    </row>
    <row r="152" spans="1:15" ht="33" customHeight="1" x14ac:dyDescent="0.25">
      <c r="A152" s="267" t="s">
        <v>350</v>
      </c>
      <c r="B152" s="267"/>
      <c r="C152" s="299" t="s">
        <v>343</v>
      </c>
      <c r="D152" s="299"/>
      <c r="E152" s="299"/>
      <c r="F152" s="299"/>
      <c r="G152" s="299"/>
      <c r="H152" s="299"/>
      <c r="I152" s="96"/>
      <c r="J152" s="96" t="s">
        <v>149</v>
      </c>
      <c r="K152" s="100"/>
      <c r="L152" s="101">
        <v>751000</v>
      </c>
      <c r="M152" s="101">
        <v>751000</v>
      </c>
      <c r="N152" s="101">
        <v>751000</v>
      </c>
      <c r="O152" s="99"/>
    </row>
    <row r="153" spans="1:15" ht="33.75" hidden="1" customHeight="1" x14ac:dyDescent="0.25">
      <c r="A153" s="267" t="s">
        <v>351</v>
      </c>
      <c r="B153" s="267"/>
      <c r="C153" s="299" t="s">
        <v>343</v>
      </c>
      <c r="D153" s="299"/>
      <c r="E153" s="299"/>
      <c r="F153" s="299"/>
      <c r="G153" s="299"/>
      <c r="H153" s="299"/>
      <c r="I153" s="96"/>
      <c r="J153" s="96"/>
      <c r="K153" s="100"/>
      <c r="L153" s="101"/>
      <c r="M153" s="101"/>
      <c r="N153" s="101"/>
      <c r="O153" s="99"/>
    </row>
    <row r="154" spans="1:15" ht="22.5" hidden="1" customHeight="1" x14ac:dyDescent="0.25">
      <c r="A154" s="267" t="s">
        <v>283</v>
      </c>
      <c r="B154" s="267"/>
      <c r="C154" s="299" t="s">
        <v>343</v>
      </c>
      <c r="D154" s="299"/>
      <c r="E154" s="299"/>
      <c r="F154" s="299"/>
      <c r="G154" s="299"/>
      <c r="H154" s="299"/>
      <c r="I154" s="96"/>
      <c r="J154" s="96" t="s">
        <v>150</v>
      </c>
      <c r="K154" s="100"/>
      <c r="L154" s="101"/>
      <c r="M154" s="101"/>
      <c r="N154" s="101"/>
      <c r="O154" s="99"/>
    </row>
    <row r="155" spans="1:15" ht="27" customHeight="1" x14ac:dyDescent="0.25">
      <c r="A155" s="267" t="s">
        <v>278</v>
      </c>
      <c r="B155" s="267"/>
      <c r="C155" s="299" t="s">
        <v>343</v>
      </c>
      <c r="D155" s="299"/>
      <c r="E155" s="299"/>
      <c r="F155" s="299"/>
      <c r="G155" s="299"/>
      <c r="H155" s="299"/>
      <c r="I155" s="96"/>
      <c r="J155" s="96" t="s">
        <v>138</v>
      </c>
      <c r="K155" s="100"/>
      <c r="L155" s="101">
        <v>515000</v>
      </c>
      <c r="M155" s="101">
        <v>515000</v>
      </c>
      <c r="N155" s="101">
        <v>515000</v>
      </c>
      <c r="O155" s="99"/>
    </row>
    <row r="156" spans="1:15" ht="27" customHeight="1" x14ac:dyDescent="0.25">
      <c r="A156" s="267" t="s">
        <v>347</v>
      </c>
      <c r="B156" s="267"/>
      <c r="C156" s="299" t="s">
        <v>343</v>
      </c>
      <c r="D156" s="299"/>
      <c r="E156" s="299"/>
      <c r="F156" s="299"/>
      <c r="G156" s="299"/>
      <c r="H156" s="299"/>
      <c r="I156" s="96"/>
      <c r="J156" s="96" t="s">
        <v>138</v>
      </c>
      <c r="K156" s="100"/>
      <c r="L156" s="101"/>
      <c r="M156" s="101"/>
      <c r="N156" s="101"/>
      <c r="O156" s="99"/>
    </row>
    <row r="157" spans="1:15" ht="28.5" customHeight="1" x14ac:dyDescent="0.25">
      <c r="A157" s="267" t="s">
        <v>299</v>
      </c>
      <c r="B157" s="267"/>
      <c r="C157" s="299" t="s">
        <v>343</v>
      </c>
      <c r="D157" s="299"/>
      <c r="E157" s="299"/>
      <c r="F157" s="299"/>
      <c r="G157" s="299"/>
      <c r="H157" s="299"/>
      <c r="I157" s="96"/>
      <c r="J157" s="96" t="s">
        <v>138</v>
      </c>
      <c r="K157" s="100"/>
      <c r="L157" s="101">
        <v>489000</v>
      </c>
      <c r="M157" s="101">
        <v>489000</v>
      </c>
      <c r="N157" s="101">
        <v>489000</v>
      </c>
      <c r="O157" s="99"/>
    </row>
    <row r="158" spans="1:15" ht="15.75" x14ac:dyDescent="0.25">
      <c r="A158" s="103" t="s">
        <v>352</v>
      </c>
      <c r="B158" s="103"/>
      <c r="C158" s="104"/>
      <c r="D158" s="104"/>
      <c r="E158" s="104"/>
      <c r="F158" s="104"/>
      <c r="G158" s="104"/>
      <c r="H158" s="104"/>
      <c r="I158" s="104"/>
      <c r="J158" s="104"/>
      <c r="K158" s="105"/>
      <c r="L158" s="106"/>
      <c r="M158" s="107"/>
      <c r="N158" s="99"/>
      <c r="O158" s="99"/>
    </row>
    <row r="159" spans="1:15" ht="15.75" x14ac:dyDescent="0.25">
      <c r="A159" s="103"/>
      <c r="B159" s="103"/>
      <c r="C159" s="104"/>
      <c r="D159" s="104"/>
      <c r="E159" s="104"/>
      <c r="F159" s="104"/>
      <c r="G159" s="104"/>
      <c r="H159" s="104"/>
      <c r="I159" s="104"/>
      <c r="J159" s="104"/>
      <c r="K159" s="105"/>
      <c r="L159" s="106"/>
      <c r="M159" s="107"/>
      <c r="N159" s="99"/>
      <c r="O159" s="99"/>
    </row>
    <row r="160" spans="1:15" x14ac:dyDescent="0.2">
      <c r="A160" s="302" t="s">
        <v>232</v>
      </c>
      <c r="B160" s="302"/>
      <c r="C160" s="302"/>
      <c r="D160" s="104"/>
      <c r="E160" s="104"/>
      <c r="F160" s="104"/>
      <c r="G160" s="108"/>
      <c r="H160" s="109"/>
      <c r="I160" s="105"/>
      <c r="J160" s="104"/>
      <c r="K160" s="110"/>
      <c r="L160" s="111"/>
      <c r="M160" s="301" t="s">
        <v>234</v>
      </c>
      <c r="N160" s="301"/>
      <c r="O160" s="301"/>
    </row>
    <row r="161" spans="1:15" x14ac:dyDescent="0.2">
      <c r="A161" s="112"/>
      <c r="B161" s="112"/>
      <c r="C161" s="104"/>
      <c r="D161" s="104"/>
      <c r="E161" s="104"/>
      <c r="F161" s="104"/>
      <c r="G161" s="300"/>
      <c r="H161" s="300"/>
      <c r="I161" s="300"/>
      <c r="J161" s="300"/>
      <c r="K161" s="300"/>
      <c r="L161" s="300"/>
      <c r="M161" s="301" t="s">
        <v>2</v>
      </c>
      <c r="N161" s="301"/>
      <c r="O161" s="301"/>
    </row>
    <row r="162" spans="1:15" x14ac:dyDescent="0.2">
      <c r="A162" s="113" t="s">
        <v>353</v>
      </c>
      <c r="B162" s="112"/>
      <c r="C162" s="104"/>
      <c r="D162" s="104"/>
      <c r="E162" s="104"/>
      <c r="F162" s="104"/>
      <c r="G162" s="104"/>
      <c r="H162" s="104"/>
      <c r="I162" s="104"/>
      <c r="J162" s="104"/>
      <c r="K162" s="105"/>
      <c r="L162" s="106"/>
      <c r="M162" s="106"/>
      <c r="N162" s="106"/>
      <c r="O162" s="106"/>
    </row>
    <row r="163" spans="1:15" x14ac:dyDescent="0.2">
      <c r="A163" s="302" t="s">
        <v>354</v>
      </c>
      <c r="B163" s="302"/>
      <c r="C163" s="302"/>
      <c r="D163" s="104"/>
      <c r="E163" s="104"/>
      <c r="F163" s="104"/>
      <c r="G163" s="108"/>
      <c r="H163" s="109"/>
      <c r="I163" s="104"/>
      <c r="J163" s="104"/>
      <c r="K163" s="110"/>
      <c r="L163" s="111"/>
      <c r="M163" s="301" t="s">
        <v>355</v>
      </c>
      <c r="N163" s="301"/>
      <c r="O163" s="301"/>
    </row>
    <row r="164" spans="1:15" x14ac:dyDescent="0.2">
      <c r="A164" s="112"/>
      <c r="B164" s="112"/>
      <c r="C164" s="104"/>
      <c r="D164" s="104"/>
      <c r="E164" s="104"/>
      <c r="F164" s="104"/>
      <c r="G164" s="300"/>
      <c r="H164" s="300"/>
      <c r="I164" s="300"/>
      <c r="J164" s="300"/>
      <c r="K164" s="300"/>
      <c r="L164" s="300"/>
      <c r="M164" s="301" t="s">
        <v>2</v>
      </c>
      <c r="N164" s="301"/>
      <c r="O164" s="301"/>
    </row>
    <row r="165" spans="1:15" x14ac:dyDescent="0.2">
      <c r="A165" s="112"/>
      <c r="B165" s="112"/>
      <c r="C165" s="104"/>
      <c r="D165" s="104"/>
      <c r="E165" s="104"/>
      <c r="F165" s="104"/>
      <c r="G165" s="104"/>
      <c r="H165" s="104"/>
      <c r="I165" s="104"/>
      <c r="J165" s="104"/>
      <c r="K165" s="105"/>
      <c r="L165" s="106"/>
      <c r="M165" s="106"/>
      <c r="N165" s="106"/>
      <c r="O165" s="106"/>
    </row>
    <row r="166" spans="1:15" x14ac:dyDescent="0.2">
      <c r="A166" s="302" t="s">
        <v>356</v>
      </c>
      <c r="B166" s="302"/>
      <c r="C166" s="302"/>
      <c r="D166" s="303"/>
      <c r="E166" s="303"/>
      <c r="F166" s="108"/>
      <c r="G166" s="109"/>
      <c r="H166" s="109"/>
      <c r="I166" s="114"/>
      <c r="J166" s="114"/>
      <c r="K166" s="110"/>
      <c r="L166" s="304" t="s">
        <v>355</v>
      </c>
      <c r="M166" s="304"/>
      <c r="N166" s="304"/>
      <c r="O166" s="106"/>
    </row>
    <row r="167" spans="1:15" x14ac:dyDescent="0.2">
      <c r="A167" s="112"/>
      <c r="B167" s="112"/>
      <c r="C167" s="104"/>
      <c r="D167" s="305" t="s">
        <v>1</v>
      </c>
      <c r="E167" s="305"/>
      <c r="F167" s="305"/>
      <c r="G167" s="114"/>
      <c r="H167" s="114"/>
      <c r="I167" s="114"/>
      <c r="J167" s="114"/>
      <c r="K167" s="110"/>
      <c r="L167" s="306" t="s">
        <v>2</v>
      </c>
      <c r="M167" s="306"/>
      <c r="N167" s="115" t="s">
        <v>357</v>
      </c>
      <c r="O167" s="106"/>
    </row>
  </sheetData>
  <mergeCells count="191">
    <mergeCell ref="G164:L164"/>
    <mergeCell ref="M164:O164"/>
    <mergeCell ref="A166:C166"/>
    <mergeCell ref="D166:E166"/>
    <mergeCell ref="L166:N166"/>
    <mergeCell ref="D167:F167"/>
    <mergeCell ref="L167:M167"/>
    <mergeCell ref="A160:C160"/>
    <mergeCell ref="M160:O160"/>
    <mergeCell ref="G161:L161"/>
    <mergeCell ref="M161:O161"/>
    <mergeCell ref="A163:C163"/>
    <mergeCell ref="M163:O163"/>
    <mergeCell ref="A155:B155"/>
    <mergeCell ref="C155:H155"/>
    <mergeCell ref="A156:B156"/>
    <mergeCell ref="C156:H156"/>
    <mergeCell ref="A157:B157"/>
    <mergeCell ref="C157:H157"/>
    <mergeCell ref="A152:B152"/>
    <mergeCell ref="C152:H152"/>
    <mergeCell ref="A153:B153"/>
    <mergeCell ref="C153:H153"/>
    <mergeCell ref="A154:B154"/>
    <mergeCell ref="C154:H154"/>
    <mergeCell ref="A149:B149"/>
    <mergeCell ref="C149:H149"/>
    <mergeCell ref="A150:B150"/>
    <mergeCell ref="C150:H150"/>
    <mergeCell ref="A151:B151"/>
    <mergeCell ref="C151:H151"/>
    <mergeCell ref="A146:B146"/>
    <mergeCell ref="C146:H146"/>
    <mergeCell ref="A147:B147"/>
    <mergeCell ref="C147:H147"/>
    <mergeCell ref="A148:B148"/>
    <mergeCell ref="C148:H148"/>
    <mergeCell ref="A143:B143"/>
    <mergeCell ref="C143:H143"/>
    <mergeCell ref="A144:B144"/>
    <mergeCell ref="C144:H144"/>
    <mergeCell ref="A145:B145"/>
    <mergeCell ref="C145:H145"/>
    <mergeCell ref="A140:B140"/>
    <mergeCell ref="C140:H140"/>
    <mergeCell ref="A141:B141"/>
    <mergeCell ref="C141:H141"/>
    <mergeCell ref="A142:B142"/>
    <mergeCell ref="C142:H142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7:B17"/>
    <mergeCell ref="A18:B18"/>
    <mergeCell ref="A19:B19"/>
    <mergeCell ref="A9:N9"/>
    <mergeCell ref="B10:N10"/>
    <mergeCell ref="C11:L11"/>
    <mergeCell ref="E12:L12"/>
    <mergeCell ref="A14:B15"/>
    <mergeCell ref="C14:H15"/>
    <mergeCell ref="I14:I15"/>
    <mergeCell ref="J14:J15"/>
    <mergeCell ref="K14:K15"/>
    <mergeCell ref="L14:L15"/>
    <mergeCell ref="K1:N1"/>
    <mergeCell ref="K2:N2"/>
    <mergeCell ref="K3:N3"/>
    <mergeCell ref="K4:N4"/>
    <mergeCell ref="K5:N5"/>
    <mergeCell ref="K7:N7"/>
    <mergeCell ref="M14:M15"/>
    <mergeCell ref="N14:N15"/>
    <mergeCell ref="A16:B16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45"/>
  <sheetViews>
    <sheetView view="pageBreakPreview" topLeftCell="A7" zoomScale="115" zoomScaleNormal="70" zoomScaleSheetLayoutView="115" workbookViewId="0">
      <selection activeCell="F110" sqref="F110"/>
    </sheetView>
  </sheetViews>
  <sheetFormatPr defaultRowHeight="12.75" x14ac:dyDescent="0.2"/>
  <cols>
    <col min="1" max="1" width="6.85546875" style="152" customWidth="1"/>
    <col min="2" max="2" width="62" style="152" customWidth="1"/>
    <col min="3" max="3" width="11.7109375" style="152" customWidth="1"/>
    <col min="4" max="4" width="14" style="152" customWidth="1"/>
    <col min="5" max="5" width="16.28515625" style="152" customWidth="1"/>
    <col min="6" max="6" width="15.7109375" style="152" customWidth="1"/>
    <col min="7" max="7" width="15.42578125" style="152" customWidth="1"/>
    <col min="8" max="16384" width="9.140625" style="152"/>
  </cols>
  <sheetData>
    <row r="1" spans="1:103" s="145" customFormat="1" ht="15.75" x14ac:dyDescent="0.25">
      <c r="A1" s="144"/>
      <c r="C1" s="146"/>
      <c r="D1" s="309"/>
      <c r="E1" s="309"/>
      <c r="F1" s="309"/>
      <c r="G1" s="309"/>
      <c r="H1" s="146"/>
      <c r="I1" s="146"/>
    </row>
    <row r="2" spans="1:103" s="145" customFormat="1" ht="15.75" hidden="1" x14ac:dyDescent="0.25">
      <c r="A2" s="147"/>
      <c r="B2" s="147"/>
      <c r="C2" s="148"/>
      <c r="D2" s="309"/>
      <c r="E2" s="309"/>
      <c r="F2" s="309"/>
      <c r="G2" s="309"/>
      <c r="H2" s="148"/>
      <c r="I2" s="148"/>
      <c r="J2" s="147"/>
      <c r="K2" s="149"/>
      <c r="L2" s="149"/>
      <c r="M2" s="149"/>
      <c r="N2" s="149"/>
      <c r="O2" s="147"/>
    </row>
    <row r="3" spans="1:103" s="145" customFormat="1" ht="48" hidden="1" customHeight="1" x14ac:dyDescent="0.25">
      <c r="A3" s="147"/>
      <c r="B3" s="147"/>
      <c r="C3" s="148"/>
      <c r="D3" s="309"/>
      <c r="E3" s="309"/>
      <c r="F3" s="309"/>
      <c r="G3" s="309"/>
      <c r="H3" s="148"/>
      <c r="I3" s="148"/>
      <c r="J3" s="147"/>
      <c r="K3" s="149"/>
      <c r="L3" s="149"/>
      <c r="M3" s="149"/>
      <c r="N3" s="149"/>
      <c r="O3" s="147"/>
      <c r="CY3" s="145" t="s">
        <v>359</v>
      </c>
    </row>
    <row r="4" spans="1:103" s="145" customFormat="1" ht="46.5" hidden="1" customHeight="1" x14ac:dyDescent="0.25">
      <c r="A4" s="147"/>
      <c r="B4" s="147"/>
      <c r="C4" s="148"/>
      <c r="D4" s="150"/>
      <c r="E4" s="310"/>
      <c r="F4" s="310"/>
      <c r="G4" s="310"/>
      <c r="H4" s="148"/>
      <c r="I4" s="148"/>
      <c r="J4" s="147"/>
      <c r="K4" s="149"/>
      <c r="L4" s="149"/>
      <c r="M4" s="149"/>
      <c r="N4" s="149"/>
      <c r="O4" s="147"/>
      <c r="CY4" s="145" t="s">
        <v>534</v>
      </c>
    </row>
    <row r="5" spans="1:103" s="145" customFormat="1" ht="21.75" hidden="1" customHeight="1" x14ac:dyDescent="0.25">
      <c r="A5" s="147"/>
      <c r="B5" s="147"/>
      <c r="C5" s="148"/>
      <c r="D5" s="150"/>
      <c r="E5" s="310"/>
      <c r="F5" s="310"/>
      <c r="G5" s="310"/>
      <c r="H5" s="148"/>
      <c r="I5" s="148"/>
      <c r="J5" s="147"/>
      <c r="K5" s="149"/>
      <c r="L5" s="149"/>
      <c r="M5" s="149"/>
      <c r="N5" s="149"/>
      <c r="O5" s="147"/>
    </row>
    <row r="6" spans="1:103" s="145" customFormat="1" ht="26.25" hidden="1" customHeight="1" x14ac:dyDescent="0.25">
      <c r="A6" s="147"/>
      <c r="B6" s="147"/>
      <c r="C6" s="148"/>
      <c r="D6" s="151"/>
      <c r="E6" s="311"/>
      <c r="F6" s="311"/>
      <c r="G6" s="311"/>
      <c r="H6" s="148"/>
      <c r="I6" s="148"/>
      <c r="J6" s="147"/>
      <c r="K6" s="149"/>
      <c r="L6" s="149"/>
      <c r="M6" s="149"/>
      <c r="N6" s="149"/>
      <c r="O6" s="147"/>
    </row>
    <row r="8" spans="1:103" ht="15.75" x14ac:dyDescent="0.25">
      <c r="B8" s="312" t="s">
        <v>245</v>
      </c>
      <c r="C8" s="312"/>
      <c r="D8" s="312"/>
      <c r="E8" s="312"/>
      <c r="F8" s="312"/>
      <c r="G8" s="312"/>
    </row>
    <row r="9" spans="1:103" ht="15.75" x14ac:dyDescent="0.25">
      <c r="B9" s="312" t="s">
        <v>535</v>
      </c>
      <c r="C9" s="312"/>
      <c r="D9" s="312"/>
      <c r="E9" s="312"/>
      <c r="F9" s="312"/>
      <c r="G9" s="312"/>
    </row>
    <row r="10" spans="1:103" ht="28.5" customHeight="1" x14ac:dyDescent="0.25">
      <c r="B10" s="307" t="s">
        <v>536</v>
      </c>
      <c r="C10" s="307"/>
      <c r="D10" s="307"/>
      <c r="E10" s="307"/>
      <c r="F10" s="307"/>
      <c r="G10" s="307"/>
    </row>
    <row r="11" spans="1:103" ht="15.75" x14ac:dyDescent="0.25">
      <c r="B11" s="308" t="s">
        <v>247</v>
      </c>
      <c r="C11" s="308"/>
      <c r="D11" s="308"/>
      <c r="E11" s="308"/>
      <c r="F11" s="153"/>
    </row>
    <row r="12" spans="1:103" ht="15.75" x14ac:dyDescent="0.25">
      <c r="B12" s="154" t="s">
        <v>620</v>
      </c>
      <c r="C12" s="154"/>
      <c r="D12" s="153"/>
      <c r="E12" s="154"/>
      <c r="F12" s="153"/>
    </row>
    <row r="13" spans="1:103" ht="14.25" x14ac:dyDescent="0.2">
      <c r="E13" s="155"/>
      <c r="G13" s="152" t="s">
        <v>537</v>
      </c>
    </row>
    <row r="14" spans="1:103" ht="63" customHeight="1" x14ac:dyDescent="0.25">
      <c r="A14" s="156" t="s">
        <v>538</v>
      </c>
      <c r="B14" s="156" t="s">
        <v>539</v>
      </c>
      <c r="C14" s="156" t="s">
        <v>540</v>
      </c>
      <c r="D14" s="157" t="s">
        <v>541</v>
      </c>
      <c r="E14" s="157" t="s">
        <v>542</v>
      </c>
      <c r="F14" s="157" t="s">
        <v>543</v>
      </c>
      <c r="G14" s="157" t="s">
        <v>544</v>
      </c>
    </row>
    <row r="15" spans="1:103" ht="18" customHeight="1" x14ac:dyDescent="0.25">
      <c r="A15" s="156" t="s">
        <v>545</v>
      </c>
      <c r="B15" s="156" t="s">
        <v>546</v>
      </c>
      <c r="C15" s="156">
        <v>111</v>
      </c>
      <c r="D15" s="156">
        <v>211</v>
      </c>
      <c r="E15" s="158">
        <f>E16+E17+E18</f>
        <v>0</v>
      </c>
      <c r="F15" s="158">
        <f>F16+F17+F18</f>
        <v>6133000</v>
      </c>
      <c r="G15" s="159">
        <f>E15+F15</f>
        <v>6133000</v>
      </c>
    </row>
    <row r="16" spans="1:103" ht="15.75" x14ac:dyDescent="0.25">
      <c r="A16" s="160"/>
      <c r="B16" s="160" t="s">
        <v>547</v>
      </c>
      <c r="C16" s="160"/>
      <c r="D16" s="161"/>
      <c r="E16" s="162"/>
      <c r="F16" s="162">
        <v>6133000</v>
      </c>
      <c r="G16" s="162">
        <f t="shared" ref="G16:G79" si="0">E16+F16</f>
        <v>6133000</v>
      </c>
    </row>
    <row r="17" spans="1:149" ht="15.75" hidden="1" customHeight="1" x14ac:dyDescent="0.25">
      <c r="A17" s="160"/>
      <c r="B17" s="160" t="s">
        <v>548</v>
      </c>
      <c r="C17" s="160"/>
      <c r="D17" s="161"/>
      <c r="E17" s="162"/>
      <c r="F17" s="162"/>
      <c r="G17" s="162">
        <f t="shared" si="0"/>
        <v>0</v>
      </c>
    </row>
    <row r="18" spans="1:149" ht="15.75" hidden="1" x14ac:dyDescent="0.25">
      <c r="A18" s="160"/>
      <c r="B18" s="160"/>
      <c r="C18" s="160"/>
      <c r="D18" s="160"/>
      <c r="E18" s="162"/>
      <c r="F18" s="162"/>
      <c r="G18" s="162">
        <f t="shared" si="0"/>
        <v>0</v>
      </c>
    </row>
    <row r="19" spans="1:149" ht="31.5" hidden="1" x14ac:dyDescent="0.25">
      <c r="A19" s="156" t="s">
        <v>549</v>
      </c>
      <c r="B19" s="163" t="s">
        <v>550</v>
      </c>
      <c r="C19" s="156">
        <v>111</v>
      </c>
      <c r="D19" s="156">
        <v>266</v>
      </c>
      <c r="E19" s="158">
        <f>E20+E21+E22</f>
        <v>0</v>
      </c>
      <c r="F19" s="158">
        <f>F20+F21+F22</f>
        <v>0</v>
      </c>
      <c r="G19" s="162">
        <f t="shared" si="0"/>
        <v>0</v>
      </c>
      <c r="BK19" s="152">
        <v>31</v>
      </c>
      <c r="BQ19" s="152">
        <v>8</v>
      </c>
      <c r="ES19" s="164">
        <v>44439</v>
      </c>
    </row>
    <row r="20" spans="1:149" ht="15.75" hidden="1" x14ac:dyDescent="0.25">
      <c r="A20" s="160"/>
      <c r="B20" s="160" t="s">
        <v>548</v>
      </c>
      <c r="C20" s="160"/>
      <c r="D20" s="160"/>
      <c r="E20" s="162"/>
      <c r="F20" s="162"/>
      <c r="G20" s="162">
        <f t="shared" si="0"/>
        <v>0</v>
      </c>
    </row>
    <row r="21" spans="1:149" ht="15.75" hidden="1" x14ac:dyDescent="0.25">
      <c r="A21" s="160"/>
      <c r="B21" s="160"/>
      <c r="C21" s="160"/>
      <c r="D21" s="160"/>
      <c r="E21" s="162"/>
      <c r="F21" s="162"/>
      <c r="G21" s="162">
        <f t="shared" si="0"/>
        <v>0</v>
      </c>
    </row>
    <row r="22" spans="1:149" ht="15.75" hidden="1" x14ac:dyDescent="0.25">
      <c r="A22" s="160"/>
      <c r="B22" s="160"/>
      <c r="C22" s="160"/>
      <c r="D22" s="160"/>
      <c r="E22" s="162"/>
      <c r="F22" s="162"/>
      <c r="G22" s="162">
        <f t="shared" si="0"/>
        <v>0</v>
      </c>
    </row>
    <row r="23" spans="1:149" ht="15.75" hidden="1" x14ac:dyDescent="0.25">
      <c r="A23" s="156" t="s">
        <v>551</v>
      </c>
      <c r="B23" s="165" t="s">
        <v>552</v>
      </c>
      <c r="C23" s="165">
        <v>112</v>
      </c>
      <c r="D23" s="156">
        <v>212</v>
      </c>
      <c r="E23" s="158">
        <f>E24+E25+E26</f>
        <v>0</v>
      </c>
      <c r="F23" s="158">
        <f>F24+F25+F26</f>
        <v>0</v>
      </c>
      <c r="G23" s="162">
        <f t="shared" si="0"/>
        <v>0</v>
      </c>
    </row>
    <row r="24" spans="1:149" ht="15.75" hidden="1" x14ac:dyDescent="0.25">
      <c r="A24" s="160"/>
      <c r="B24" s="160" t="s">
        <v>547</v>
      </c>
      <c r="C24" s="160"/>
      <c r="D24" s="161"/>
      <c r="E24" s="162"/>
      <c r="F24" s="162"/>
      <c r="G24" s="162">
        <f t="shared" si="0"/>
        <v>0</v>
      </c>
    </row>
    <row r="25" spans="1:149" ht="15.75" hidden="1" x14ac:dyDescent="0.25">
      <c r="A25" s="160"/>
      <c r="B25" s="160" t="s">
        <v>553</v>
      </c>
      <c r="C25" s="160"/>
      <c r="D25" s="161"/>
      <c r="E25" s="162"/>
      <c r="F25" s="162"/>
      <c r="G25" s="162">
        <f t="shared" si="0"/>
        <v>0</v>
      </c>
    </row>
    <row r="26" spans="1:149" ht="15.75" hidden="1" x14ac:dyDescent="0.25">
      <c r="A26" s="160"/>
      <c r="B26" s="160"/>
      <c r="C26" s="160"/>
      <c r="D26" s="160"/>
      <c r="E26" s="162"/>
      <c r="F26" s="162"/>
      <c r="G26" s="162">
        <f t="shared" si="0"/>
        <v>0</v>
      </c>
    </row>
    <row r="27" spans="1:149" ht="15.75" hidden="1" x14ac:dyDescent="0.25">
      <c r="A27" s="156" t="s">
        <v>554</v>
      </c>
      <c r="B27" s="165" t="s">
        <v>552</v>
      </c>
      <c r="C27" s="165">
        <v>112</v>
      </c>
      <c r="D27" s="156">
        <v>226</v>
      </c>
      <c r="E27" s="158">
        <f>E28+E29+E30</f>
        <v>0</v>
      </c>
      <c r="F27" s="158">
        <f>F28+F29+F30</f>
        <v>0</v>
      </c>
      <c r="G27" s="162">
        <f t="shared" si="0"/>
        <v>0</v>
      </c>
    </row>
    <row r="28" spans="1:149" ht="15.75" hidden="1" x14ac:dyDescent="0.25">
      <c r="A28" s="160"/>
      <c r="B28" s="160" t="s">
        <v>547</v>
      </c>
      <c r="C28" s="160"/>
      <c r="D28" s="161"/>
      <c r="E28" s="162"/>
      <c r="F28" s="162"/>
      <c r="G28" s="162">
        <f t="shared" si="0"/>
        <v>0</v>
      </c>
    </row>
    <row r="29" spans="1:149" ht="15.75" hidden="1" x14ac:dyDescent="0.25">
      <c r="A29" s="160"/>
      <c r="B29" s="160" t="s">
        <v>553</v>
      </c>
      <c r="C29" s="160"/>
      <c r="D29" s="161"/>
      <c r="E29" s="162"/>
      <c r="F29" s="162"/>
      <c r="G29" s="162">
        <f t="shared" si="0"/>
        <v>0</v>
      </c>
    </row>
    <row r="30" spans="1:149" ht="15.75" hidden="1" x14ac:dyDescent="0.25">
      <c r="A30" s="160"/>
      <c r="B30" s="160"/>
      <c r="C30" s="160"/>
      <c r="D30" s="160"/>
      <c r="E30" s="162"/>
      <c r="F30" s="162"/>
      <c r="G30" s="162">
        <f t="shared" si="0"/>
        <v>0</v>
      </c>
    </row>
    <row r="31" spans="1:149" ht="15.75" x14ac:dyDescent="0.25">
      <c r="A31" s="156" t="s">
        <v>555</v>
      </c>
      <c r="B31" s="166" t="s">
        <v>556</v>
      </c>
      <c r="C31" s="166">
        <v>119</v>
      </c>
      <c r="D31" s="166">
        <v>213</v>
      </c>
      <c r="E31" s="158">
        <f>E32+E33+E34</f>
        <v>0</v>
      </c>
      <c r="F31" s="158">
        <f>F32+F33+F34</f>
        <v>1852000</v>
      </c>
      <c r="G31" s="159">
        <f t="shared" si="0"/>
        <v>1852000</v>
      </c>
    </row>
    <row r="32" spans="1:149" ht="15.75" x14ac:dyDescent="0.25">
      <c r="A32" s="160"/>
      <c r="B32" s="160" t="s">
        <v>547</v>
      </c>
      <c r="C32" s="160"/>
      <c r="D32" s="160"/>
      <c r="E32" s="162"/>
      <c r="F32" s="162">
        <v>1852000</v>
      </c>
      <c r="G32" s="162">
        <f t="shared" si="0"/>
        <v>1852000</v>
      </c>
    </row>
    <row r="33" spans="1:7" ht="15.75" hidden="1" x14ac:dyDescent="0.25">
      <c r="A33" s="160"/>
      <c r="B33" s="160" t="s">
        <v>553</v>
      </c>
      <c r="C33" s="160"/>
      <c r="D33" s="160"/>
      <c r="E33" s="162"/>
      <c r="F33" s="162"/>
      <c r="G33" s="162">
        <f t="shared" si="0"/>
        <v>0</v>
      </c>
    </row>
    <row r="34" spans="1:7" ht="15.75" hidden="1" x14ac:dyDescent="0.25">
      <c r="A34" s="160"/>
      <c r="B34" s="160"/>
      <c r="C34" s="160"/>
      <c r="D34" s="160"/>
      <c r="E34" s="162"/>
      <c r="F34" s="162"/>
      <c r="G34" s="162">
        <f t="shared" si="0"/>
        <v>0</v>
      </c>
    </row>
    <row r="35" spans="1:7" ht="15.75" x14ac:dyDescent="0.25">
      <c r="A35" s="167" t="s">
        <v>557</v>
      </c>
      <c r="B35" s="165" t="s">
        <v>558</v>
      </c>
      <c r="C35" s="165">
        <v>244</v>
      </c>
      <c r="D35" s="165">
        <v>221</v>
      </c>
      <c r="E35" s="158">
        <f>E36+E37+E38</f>
        <v>0</v>
      </c>
      <c r="F35" s="158">
        <v>7000</v>
      </c>
      <c r="G35" s="159">
        <f t="shared" si="0"/>
        <v>7000</v>
      </c>
    </row>
    <row r="36" spans="1:7" ht="15.75" x14ac:dyDescent="0.25">
      <c r="A36" s="161"/>
      <c r="B36" s="160" t="s">
        <v>559</v>
      </c>
      <c r="C36" s="160"/>
      <c r="D36" s="161"/>
      <c r="E36" s="162"/>
      <c r="F36" s="162">
        <f>[1]РАсшифровка!L139</f>
        <v>7000</v>
      </c>
      <c r="G36" s="162">
        <f t="shared" si="0"/>
        <v>7000</v>
      </c>
    </row>
    <row r="37" spans="1:7" ht="15.75" hidden="1" x14ac:dyDescent="0.25">
      <c r="A37" s="160"/>
      <c r="B37" s="160" t="s">
        <v>560</v>
      </c>
      <c r="C37" s="160"/>
      <c r="D37" s="161"/>
      <c r="E37" s="162"/>
      <c r="F37" s="162"/>
      <c r="G37" s="162">
        <f t="shared" si="0"/>
        <v>0</v>
      </c>
    </row>
    <row r="38" spans="1:7" ht="15.75" hidden="1" x14ac:dyDescent="0.25">
      <c r="A38" s="160"/>
      <c r="B38" s="160"/>
      <c r="C38" s="160"/>
      <c r="D38" s="160"/>
      <c r="E38" s="162"/>
      <c r="F38" s="162"/>
      <c r="G38" s="162">
        <f t="shared" si="0"/>
        <v>0</v>
      </c>
    </row>
    <row r="39" spans="1:7" ht="15.75" hidden="1" x14ac:dyDescent="0.25">
      <c r="A39" s="156" t="s">
        <v>561</v>
      </c>
      <c r="B39" s="156" t="s">
        <v>562</v>
      </c>
      <c r="C39" s="156">
        <v>244</v>
      </c>
      <c r="D39" s="156">
        <v>222</v>
      </c>
      <c r="E39" s="158">
        <f>E40+E41</f>
        <v>0</v>
      </c>
      <c r="F39" s="158">
        <f>F40+F41</f>
        <v>0</v>
      </c>
      <c r="G39" s="162">
        <f t="shared" si="0"/>
        <v>0</v>
      </c>
    </row>
    <row r="40" spans="1:7" ht="15.75" hidden="1" x14ac:dyDescent="0.25">
      <c r="A40" s="160"/>
      <c r="B40" s="160" t="s">
        <v>559</v>
      </c>
      <c r="C40" s="160"/>
      <c r="D40" s="160"/>
      <c r="E40" s="162"/>
      <c r="F40" s="162"/>
      <c r="G40" s="162">
        <f t="shared" si="0"/>
        <v>0</v>
      </c>
    </row>
    <row r="41" spans="1:7" ht="15.75" hidden="1" x14ac:dyDescent="0.25">
      <c r="A41" s="160"/>
      <c r="B41" s="160" t="s">
        <v>560</v>
      </c>
      <c r="C41" s="160"/>
      <c r="D41" s="160"/>
      <c r="E41" s="162"/>
      <c r="F41" s="162"/>
      <c r="G41" s="162">
        <f t="shared" si="0"/>
        <v>0</v>
      </c>
    </row>
    <row r="42" spans="1:7" ht="15.75" x14ac:dyDescent="0.25">
      <c r="A42" s="156" t="s">
        <v>563</v>
      </c>
      <c r="B42" s="156" t="s">
        <v>564</v>
      </c>
      <c r="C42" s="156">
        <v>247</v>
      </c>
      <c r="D42" s="156">
        <v>223</v>
      </c>
      <c r="E42" s="158"/>
      <c r="F42" s="158">
        <f>F43+F45</f>
        <v>350000</v>
      </c>
      <c r="G42" s="159">
        <f t="shared" si="0"/>
        <v>350000</v>
      </c>
    </row>
    <row r="43" spans="1:7" ht="15.75" x14ac:dyDescent="0.25">
      <c r="A43" s="160"/>
      <c r="B43" s="160" t="s">
        <v>559</v>
      </c>
      <c r="C43" s="160"/>
      <c r="D43" s="161"/>
      <c r="E43" s="162"/>
      <c r="F43" s="162">
        <v>350000</v>
      </c>
      <c r="G43" s="162">
        <f t="shared" si="0"/>
        <v>350000</v>
      </c>
    </row>
    <row r="44" spans="1:7" ht="15.75" hidden="1" x14ac:dyDescent="0.25">
      <c r="A44" s="160"/>
      <c r="B44" s="160" t="s">
        <v>553</v>
      </c>
      <c r="C44" s="160"/>
      <c r="D44" s="161"/>
      <c r="E44" s="162"/>
      <c r="F44" s="162"/>
      <c r="G44" s="162">
        <f t="shared" si="0"/>
        <v>0</v>
      </c>
    </row>
    <row r="45" spans="1:7" ht="15.75" x14ac:dyDescent="0.25">
      <c r="A45" s="160"/>
      <c r="B45" s="160" t="s">
        <v>565</v>
      </c>
      <c r="C45" s="160"/>
      <c r="D45" s="161"/>
      <c r="E45" s="162"/>
      <c r="F45" s="162"/>
      <c r="G45" s="162">
        <f t="shared" si="0"/>
        <v>0</v>
      </c>
    </row>
    <row r="46" spans="1:7" ht="15.75" x14ac:dyDescent="0.25">
      <c r="A46" s="156" t="s">
        <v>566</v>
      </c>
      <c r="B46" s="156" t="s">
        <v>567</v>
      </c>
      <c r="C46" s="156">
        <v>244</v>
      </c>
      <c r="D46" s="156">
        <v>224</v>
      </c>
      <c r="E46" s="158">
        <f>E47+E48</f>
        <v>0</v>
      </c>
      <c r="F46" s="158">
        <f>F47+F48</f>
        <v>50000</v>
      </c>
      <c r="G46" s="159">
        <f t="shared" si="0"/>
        <v>50000</v>
      </c>
    </row>
    <row r="47" spans="1:7" ht="15.75" x14ac:dyDescent="0.25">
      <c r="A47" s="160"/>
      <c r="B47" s="160" t="s">
        <v>559</v>
      </c>
      <c r="C47" s="160"/>
      <c r="D47" s="160"/>
      <c r="E47" s="162"/>
      <c r="F47" s="162">
        <v>50000</v>
      </c>
      <c r="G47" s="162">
        <f t="shared" si="0"/>
        <v>50000</v>
      </c>
    </row>
    <row r="48" spans="1:7" ht="15.75" hidden="1" x14ac:dyDescent="0.25">
      <c r="A48" s="160"/>
      <c r="B48" s="160" t="s">
        <v>560</v>
      </c>
      <c r="C48" s="160"/>
      <c r="D48" s="160"/>
      <c r="E48" s="162"/>
      <c r="F48" s="162"/>
      <c r="G48" s="162">
        <f t="shared" si="0"/>
        <v>0</v>
      </c>
    </row>
    <row r="49" spans="1:7" ht="15.75" x14ac:dyDescent="0.25">
      <c r="A49" s="156" t="s">
        <v>568</v>
      </c>
      <c r="B49" s="165" t="s">
        <v>569</v>
      </c>
      <c r="C49" s="165">
        <v>244</v>
      </c>
      <c r="D49" s="168">
        <v>225</v>
      </c>
      <c r="E49" s="158">
        <f>E50+E51+E55</f>
        <v>0</v>
      </c>
      <c r="F49" s="158">
        <f>F50+F51</f>
        <v>2855000</v>
      </c>
      <c r="G49" s="159">
        <f t="shared" si="0"/>
        <v>2855000</v>
      </c>
    </row>
    <row r="50" spans="1:7" ht="15.75" x14ac:dyDescent="0.25">
      <c r="A50" s="160"/>
      <c r="B50" s="160" t="s">
        <v>547</v>
      </c>
      <c r="C50" s="160"/>
      <c r="D50" s="161"/>
      <c r="E50" s="162"/>
      <c r="F50" s="162">
        <v>2726415.39</v>
      </c>
      <c r="G50" s="162">
        <f t="shared" si="0"/>
        <v>2726415.39</v>
      </c>
    </row>
    <row r="51" spans="1:7" ht="15.75" x14ac:dyDescent="0.25">
      <c r="A51" s="160"/>
      <c r="B51" s="160" t="s">
        <v>570</v>
      </c>
      <c r="C51" s="160"/>
      <c r="D51" s="161"/>
      <c r="E51" s="162"/>
      <c r="F51" s="162">
        <v>128584.61</v>
      </c>
      <c r="G51" s="162">
        <f t="shared" si="0"/>
        <v>128584.61</v>
      </c>
    </row>
    <row r="52" spans="1:7" ht="15.75" hidden="1" x14ac:dyDescent="0.25">
      <c r="A52" s="160"/>
      <c r="B52" s="160" t="s">
        <v>571</v>
      </c>
      <c r="C52" s="160"/>
      <c r="D52" s="161"/>
      <c r="E52" s="162"/>
      <c r="F52" s="162"/>
      <c r="G52" s="162">
        <f t="shared" si="0"/>
        <v>0</v>
      </c>
    </row>
    <row r="53" spans="1:7" ht="15.75" hidden="1" x14ac:dyDescent="0.25">
      <c r="A53" s="160"/>
      <c r="B53" s="160"/>
      <c r="C53" s="160"/>
      <c r="D53" s="161"/>
      <c r="E53" s="162"/>
      <c r="F53" s="162"/>
      <c r="G53" s="162">
        <f t="shared" si="0"/>
        <v>0</v>
      </c>
    </row>
    <row r="54" spans="1:7" ht="15.75" hidden="1" x14ac:dyDescent="0.25">
      <c r="A54" s="160"/>
      <c r="B54" s="160"/>
      <c r="C54" s="160"/>
      <c r="D54" s="161"/>
      <c r="E54" s="162"/>
      <c r="F54" s="162"/>
      <c r="G54" s="162">
        <f t="shared" si="0"/>
        <v>0</v>
      </c>
    </row>
    <row r="55" spans="1:7" ht="15.75" x14ac:dyDescent="0.25">
      <c r="A55" s="160"/>
      <c r="B55" s="160" t="s">
        <v>572</v>
      </c>
      <c r="C55" s="160"/>
      <c r="D55" s="160"/>
      <c r="E55" s="162"/>
      <c r="F55" s="162"/>
      <c r="G55" s="162">
        <f t="shared" si="0"/>
        <v>0</v>
      </c>
    </row>
    <row r="56" spans="1:7" ht="15.75" x14ac:dyDescent="0.25">
      <c r="A56" s="156" t="s">
        <v>573</v>
      </c>
      <c r="B56" s="156" t="s">
        <v>574</v>
      </c>
      <c r="C56" s="156">
        <v>244</v>
      </c>
      <c r="D56" s="156">
        <v>226</v>
      </c>
      <c r="E56" s="158">
        <f>E57+E58+E59+E60+E61</f>
        <v>0</v>
      </c>
      <c r="F56" s="158">
        <f>F57</f>
        <v>420000</v>
      </c>
      <c r="G56" s="159">
        <f t="shared" si="0"/>
        <v>420000</v>
      </c>
    </row>
    <row r="57" spans="1:7" ht="15.75" x14ac:dyDescent="0.25">
      <c r="A57" s="160"/>
      <c r="B57" s="160" t="s">
        <v>547</v>
      </c>
      <c r="C57" s="160"/>
      <c r="D57" s="161"/>
      <c r="E57" s="162"/>
      <c r="F57" s="162">
        <v>420000</v>
      </c>
      <c r="G57" s="162">
        <f t="shared" si="0"/>
        <v>420000</v>
      </c>
    </row>
    <row r="58" spans="1:7" ht="15.75" hidden="1" x14ac:dyDescent="0.25">
      <c r="A58" s="160"/>
      <c r="B58" s="160" t="s">
        <v>575</v>
      </c>
      <c r="C58" s="160"/>
      <c r="D58" s="161"/>
      <c r="E58" s="162"/>
      <c r="F58" s="162"/>
      <c r="G58" s="162">
        <f t="shared" si="0"/>
        <v>0</v>
      </c>
    </row>
    <row r="59" spans="1:7" ht="15.75" hidden="1" x14ac:dyDescent="0.25">
      <c r="A59" s="160"/>
      <c r="B59" s="160" t="s">
        <v>571</v>
      </c>
      <c r="C59" s="160"/>
      <c r="D59" s="161"/>
      <c r="E59" s="162"/>
      <c r="F59" s="162"/>
      <c r="G59" s="162">
        <f t="shared" si="0"/>
        <v>0</v>
      </c>
    </row>
    <row r="60" spans="1:7" ht="15.75" hidden="1" x14ac:dyDescent="0.25">
      <c r="A60" s="160"/>
      <c r="B60" s="160"/>
      <c r="C60" s="160"/>
      <c r="D60" s="161"/>
      <c r="E60" s="162"/>
      <c r="F60" s="162"/>
      <c r="G60" s="162">
        <f t="shared" si="0"/>
        <v>0</v>
      </c>
    </row>
    <row r="61" spans="1:7" ht="15.75" hidden="1" x14ac:dyDescent="0.25">
      <c r="A61" s="160"/>
      <c r="B61" s="160"/>
      <c r="C61" s="160"/>
      <c r="D61" s="160"/>
      <c r="E61" s="162"/>
      <c r="F61" s="162"/>
      <c r="G61" s="162">
        <f t="shared" si="0"/>
        <v>0</v>
      </c>
    </row>
    <row r="62" spans="1:7" ht="15.75" hidden="1" x14ac:dyDescent="0.25">
      <c r="A62" s="156" t="s">
        <v>576</v>
      </c>
      <c r="B62" s="156" t="s">
        <v>577</v>
      </c>
      <c r="C62" s="156">
        <v>244</v>
      </c>
      <c r="D62" s="156">
        <v>227</v>
      </c>
      <c r="E62" s="158">
        <f>E63+E64</f>
        <v>0</v>
      </c>
      <c r="F62" s="158">
        <f>F63+F64</f>
        <v>0</v>
      </c>
      <c r="G62" s="162">
        <f t="shared" si="0"/>
        <v>0</v>
      </c>
    </row>
    <row r="63" spans="1:7" ht="15.75" hidden="1" x14ac:dyDescent="0.25">
      <c r="A63" s="160"/>
      <c r="B63" s="160" t="s">
        <v>578</v>
      </c>
      <c r="C63" s="160"/>
      <c r="D63" s="161"/>
      <c r="E63" s="162"/>
      <c r="F63" s="162"/>
      <c r="G63" s="162">
        <f t="shared" si="0"/>
        <v>0</v>
      </c>
    </row>
    <row r="64" spans="1:7" ht="15.75" hidden="1" x14ac:dyDescent="0.25">
      <c r="A64" s="161"/>
      <c r="B64" s="161"/>
      <c r="C64" s="161"/>
      <c r="D64" s="161"/>
      <c r="E64" s="162"/>
      <c r="F64" s="162"/>
      <c r="G64" s="162">
        <f t="shared" si="0"/>
        <v>0</v>
      </c>
    </row>
    <row r="65" spans="1:7" ht="15.75" hidden="1" x14ac:dyDescent="0.25">
      <c r="A65" s="167" t="s">
        <v>579</v>
      </c>
      <c r="B65" s="156" t="s">
        <v>580</v>
      </c>
      <c r="C65" s="156">
        <v>244</v>
      </c>
      <c r="D65" s="156">
        <v>228</v>
      </c>
      <c r="E65" s="158">
        <f>E66+E67</f>
        <v>0</v>
      </c>
      <c r="F65" s="158">
        <f>F66+F67</f>
        <v>0</v>
      </c>
      <c r="G65" s="162">
        <f t="shared" si="0"/>
        <v>0</v>
      </c>
    </row>
    <row r="66" spans="1:7" ht="15.75" hidden="1" x14ac:dyDescent="0.25">
      <c r="A66" s="161"/>
      <c r="B66" s="161" t="s">
        <v>581</v>
      </c>
      <c r="C66" s="161"/>
      <c r="D66" s="161"/>
      <c r="E66" s="162"/>
      <c r="F66" s="162"/>
      <c r="G66" s="162">
        <f t="shared" si="0"/>
        <v>0</v>
      </c>
    </row>
    <row r="67" spans="1:7" ht="15.75" hidden="1" x14ac:dyDescent="0.25">
      <c r="A67" s="161"/>
      <c r="B67" s="161"/>
      <c r="C67" s="161"/>
      <c r="D67" s="161"/>
      <c r="E67" s="162"/>
      <c r="F67" s="162"/>
      <c r="G67" s="162">
        <f t="shared" si="0"/>
        <v>0</v>
      </c>
    </row>
    <row r="68" spans="1:7" ht="29.25" hidden="1" x14ac:dyDescent="0.25">
      <c r="A68" s="167" t="s">
        <v>582</v>
      </c>
      <c r="B68" s="169" t="s">
        <v>583</v>
      </c>
      <c r="C68" s="167">
        <v>831</v>
      </c>
      <c r="D68" s="167">
        <v>290</v>
      </c>
      <c r="E68" s="170">
        <f>E69+E72</f>
        <v>0</v>
      </c>
      <c r="F68" s="170">
        <f>F69+F72</f>
        <v>0</v>
      </c>
      <c r="G68" s="162">
        <f t="shared" si="0"/>
        <v>0</v>
      </c>
    </row>
    <row r="69" spans="1:7" ht="15.75" hidden="1" x14ac:dyDescent="0.25">
      <c r="A69" s="161"/>
      <c r="B69" s="167" t="s">
        <v>584</v>
      </c>
      <c r="C69" s="167"/>
      <c r="D69" s="167">
        <v>296</v>
      </c>
      <c r="E69" s="158">
        <f>E70+E71</f>
        <v>0</v>
      </c>
      <c r="F69" s="158">
        <f>F70+F71</f>
        <v>0</v>
      </c>
      <c r="G69" s="162">
        <f t="shared" si="0"/>
        <v>0</v>
      </c>
    </row>
    <row r="70" spans="1:7" ht="15.75" hidden="1" x14ac:dyDescent="0.25">
      <c r="A70" s="161"/>
      <c r="B70" s="161" t="s">
        <v>585</v>
      </c>
      <c r="C70" s="161"/>
      <c r="D70" s="161"/>
      <c r="E70" s="162"/>
      <c r="F70" s="162"/>
      <c r="G70" s="162">
        <f t="shared" si="0"/>
        <v>0</v>
      </c>
    </row>
    <row r="71" spans="1:7" ht="15.75" hidden="1" x14ac:dyDescent="0.25">
      <c r="A71" s="161"/>
      <c r="B71" s="161"/>
      <c r="C71" s="161"/>
      <c r="D71" s="161"/>
      <c r="E71" s="162"/>
      <c r="F71" s="162"/>
      <c r="G71" s="162">
        <f t="shared" si="0"/>
        <v>0</v>
      </c>
    </row>
    <row r="72" spans="1:7" ht="15.75" hidden="1" x14ac:dyDescent="0.25">
      <c r="A72" s="161"/>
      <c r="B72" s="167" t="s">
        <v>586</v>
      </c>
      <c r="C72" s="167"/>
      <c r="D72" s="167">
        <v>297</v>
      </c>
      <c r="E72" s="158">
        <f>E73+E74+E75</f>
        <v>0</v>
      </c>
      <c r="F72" s="158">
        <f>F73+F74+F75</f>
        <v>0</v>
      </c>
      <c r="G72" s="162">
        <f t="shared" si="0"/>
        <v>0</v>
      </c>
    </row>
    <row r="73" spans="1:7" ht="15.75" hidden="1" x14ac:dyDescent="0.25">
      <c r="A73" s="161"/>
      <c r="B73" s="161" t="s">
        <v>585</v>
      </c>
      <c r="C73" s="161"/>
      <c r="D73" s="161"/>
      <c r="E73" s="162"/>
      <c r="F73" s="162"/>
      <c r="G73" s="162">
        <f t="shared" si="0"/>
        <v>0</v>
      </c>
    </row>
    <row r="74" spans="1:7" ht="15.75" hidden="1" x14ac:dyDescent="0.25">
      <c r="A74" s="161"/>
      <c r="B74" s="161"/>
      <c r="C74" s="161"/>
      <c r="D74" s="161"/>
      <c r="E74" s="162"/>
      <c r="F74" s="162"/>
      <c r="G74" s="162">
        <f t="shared" si="0"/>
        <v>0</v>
      </c>
    </row>
    <row r="75" spans="1:7" ht="15.75" hidden="1" x14ac:dyDescent="0.25">
      <c r="A75" s="161"/>
      <c r="B75" s="161"/>
      <c r="C75" s="161"/>
      <c r="D75" s="161"/>
      <c r="E75" s="162"/>
      <c r="F75" s="162"/>
      <c r="G75" s="162">
        <f t="shared" si="0"/>
        <v>0</v>
      </c>
    </row>
    <row r="76" spans="1:7" ht="15.75" x14ac:dyDescent="0.25">
      <c r="A76" s="167" t="s">
        <v>587</v>
      </c>
      <c r="B76" s="167" t="s">
        <v>588</v>
      </c>
      <c r="C76" s="167">
        <v>850</v>
      </c>
      <c r="D76" s="167"/>
      <c r="E76" s="170">
        <v>0</v>
      </c>
      <c r="F76" s="170">
        <f>F94</f>
        <v>751000</v>
      </c>
      <c r="G76" s="162">
        <f t="shared" si="0"/>
        <v>751000</v>
      </c>
    </row>
    <row r="77" spans="1:7" ht="15.75" hidden="1" x14ac:dyDescent="0.25">
      <c r="A77" s="161"/>
      <c r="B77" s="161" t="s">
        <v>589</v>
      </c>
      <c r="C77" s="167">
        <v>851</v>
      </c>
      <c r="D77" s="167">
        <v>291</v>
      </c>
      <c r="E77" s="158"/>
      <c r="F77" s="158">
        <f>F78+F79</f>
        <v>0</v>
      </c>
      <c r="G77" s="162">
        <f t="shared" si="0"/>
        <v>0</v>
      </c>
    </row>
    <row r="78" spans="1:7" ht="15.75" hidden="1" x14ac:dyDescent="0.25">
      <c r="A78" s="161"/>
      <c r="B78" s="161" t="s">
        <v>590</v>
      </c>
      <c r="C78" s="167">
        <v>853</v>
      </c>
      <c r="D78" s="167">
        <v>241</v>
      </c>
      <c r="E78" s="162"/>
      <c r="F78" s="162"/>
      <c r="G78" s="162">
        <f t="shared" si="0"/>
        <v>0</v>
      </c>
    </row>
    <row r="79" spans="1:7" ht="15.75" hidden="1" x14ac:dyDescent="0.25">
      <c r="A79" s="161"/>
      <c r="B79" s="161"/>
      <c r="C79" s="161"/>
      <c r="D79" s="161"/>
      <c r="E79" s="162"/>
      <c r="F79" s="162"/>
      <c r="G79" s="162">
        <f t="shared" si="0"/>
        <v>0</v>
      </c>
    </row>
    <row r="80" spans="1:7" ht="15.75" hidden="1" x14ac:dyDescent="0.25">
      <c r="A80" s="161"/>
      <c r="B80" s="161" t="s">
        <v>591</v>
      </c>
      <c r="C80" s="167">
        <v>852</v>
      </c>
      <c r="D80" s="167">
        <v>291</v>
      </c>
      <c r="E80" s="158">
        <f>E81+E82</f>
        <v>0</v>
      </c>
      <c r="F80" s="158">
        <f>F81+F82</f>
        <v>0</v>
      </c>
      <c r="G80" s="162">
        <f t="shared" ref="G80:G119" si="1">E80+F80</f>
        <v>0</v>
      </c>
    </row>
    <row r="81" spans="1:7" ht="15.75" hidden="1" x14ac:dyDescent="0.25">
      <c r="A81" s="161"/>
      <c r="B81" s="161" t="s">
        <v>585</v>
      </c>
      <c r="C81" s="161"/>
      <c r="D81" s="161"/>
      <c r="E81" s="162"/>
      <c r="F81" s="162"/>
      <c r="G81" s="162">
        <f t="shared" si="1"/>
        <v>0</v>
      </c>
    </row>
    <row r="82" spans="1:7" ht="15.75" hidden="1" x14ac:dyDescent="0.25">
      <c r="A82" s="161"/>
      <c r="B82" s="161"/>
      <c r="C82" s="161"/>
      <c r="D82" s="161"/>
      <c r="E82" s="162"/>
      <c r="F82" s="162"/>
      <c r="G82" s="162">
        <f t="shared" si="1"/>
        <v>0</v>
      </c>
    </row>
    <row r="83" spans="1:7" ht="15.75" hidden="1" x14ac:dyDescent="0.25">
      <c r="A83" s="161"/>
      <c r="B83" s="161" t="s">
        <v>592</v>
      </c>
      <c r="C83" s="167">
        <v>853</v>
      </c>
      <c r="D83" s="167">
        <v>291</v>
      </c>
      <c r="E83" s="158">
        <f>E84+E85</f>
        <v>0</v>
      </c>
      <c r="F83" s="158">
        <f>F84+F85</f>
        <v>0</v>
      </c>
      <c r="G83" s="162">
        <f t="shared" si="1"/>
        <v>0</v>
      </c>
    </row>
    <row r="84" spans="1:7" ht="15.75" hidden="1" x14ac:dyDescent="0.25">
      <c r="A84" s="161"/>
      <c r="B84" s="161" t="s">
        <v>585</v>
      </c>
      <c r="C84" s="161"/>
      <c r="D84" s="161"/>
      <c r="E84" s="162"/>
      <c r="F84" s="162"/>
      <c r="G84" s="162">
        <f t="shared" si="1"/>
        <v>0</v>
      </c>
    </row>
    <row r="85" spans="1:7" ht="15.75" hidden="1" x14ac:dyDescent="0.25">
      <c r="A85" s="161"/>
      <c r="B85" s="161"/>
      <c r="C85" s="161"/>
      <c r="D85" s="161"/>
      <c r="E85" s="162"/>
      <c r="F85" s="162"/>
      <c r="G85" s="162">
        <f t="shared" si="1"/>
        <v>0</v>
      </c>
    </row>
    <row r="86" spans="1:7" ht="15.75" hidden="1" x14ac:dyDescent="0.25">
      <c r="A86" s="161"/>
      <c r="B86" s="161" t="s">
        <v>593</v>
      </c>
      <c r="C86" s="167">
        <v>853</v>
      </c>
      <c r="D86" s="167">
        <v>292</v>
      </c>
      <c r="E86" s="158">
        <f>E87+E88</f>
        <v>0</v>
      </c>
      <c r="F86" s="158">
        <f>F87+F88</f>
        <v>0</v>
      </c>
      <c r="G86" s="162">
        <f t="shared" si="1"/>
        <v>0</v>
      </c>
    </row>
    <row r="87" spans="1:7" ht="15.75" hidden="1" x14ac:dyDescent="0.25">
      <c r="A87" s="161"/>
      <c r="B87" s="161" t="s">
        <v>590</v>
      </c>
      <c r="C87" s="161"/>
      <c r="D87" s="161"/>
      <c r="E87" s="162"/>
      <c r="F87" s="162"/>
      <c r="G87" s="162">
        <f t="shared" si="1"/>
        <v>0</v>
      </c>
    </row>
    <row r="88" spans="1:7" ht="15.75" hidden="1" x14ac:dyDescent="0.25">
      <c r="A88" s="161"/>
      <c r="B88" s="161"/>
      <c r="C88" s="161"/>
      <c r="D88" s="161"/>
      <c r="E88" s="162"/>
      <c r="F88" s="162"/>
      <c r="G88" s="162">
        <f t="shared" si="1"/>
        <v>0</v>
      </c>
    </row>
    <row r="89" spans="1:7" ht="27.75" hidden="1" customHeight="1" x14ac:dyDescent="0.25">
      <c r="A89" s="161"/>
      <c r="B89" s="171" t="s">
        <v>594</v>
      </c>
      <c r="C89" s="167">
        <v>853</v>
      </c>
      <c r="D89" s="167">
        <v>293</v>
      </c>
      <c r="E89" s="158">
        <f>E90+E91</f>
        <v>0</v>
      </c>
      <c r="F89" s="158">
        <f>F90+F91</f>
        <v>0</v>
      </c>
      <c r="G89" s="162">
        <f t="shared" si="1"/>
        <v>0</v>
      </c>
    </row>
    <row r="90" spans="1:7" ht="15.75" hidden="1" x14ac:dyDescent="0.25">
      <c r="A90" s="161"/>
      <c r="B90" s="161" t="s">
        <v>590</v>
      </c>
      <c r="C90" s="161"/>
      <c r="D90" s="161"/>
      <c r="E90" s="162"/>
      <c r="F90" s="162"/>
      <c r="G90" s="162">
        <f t="shared" si="1"/>
        <v>0</v>
      </c>
    </row>
    <row r="91" spans="1:7" ht="15.75" hidden="1" x14ac:dyDescent="0.25">
      <c r="A91" s="161"/>
      <c r="B91" s="161"/>
      <c r="C91" s="161"/>
      <c r="D91" s="161"/>
      <c r="E91" s="162"/>
      <c r="F91" s="162"/>
      <c r="G91" s="162">
        <f t="shared" si="1"/>
        <v>0</v>
      </c>
    </row>
    <row r="92" spans="1:7" ht="15.75" hidden="1" x14ac:dyDescent="0.25">
      <c r="A92" s="161"/>
      <c r="B92" s="171" t="s">
        <v>595</v>
      </c>
      <c r="C92" s="167">
        <v>853</v>
      </c>
      <c r="D92" s="167">
        <v>295</v>
      </c>
      <c r="E92" s="158">
        <f>E93+E94</f>
        <v>0</v>
      </c>
      <c r="F92" s="158">
        <f>F93+F94</f>
        <v>751000</v>
      </c>
      <c r="G92" s="162">
        <f t="shared" si="1"/>
        <v>751000</v>
      </c>
    </row>
    <row r="93" spans="1:7" ht="15.75" hidden="1" x14ac:dyDescent="0.25">
      <c r="A93" s="161"/>
      <c r="B93" s="161" t="s">
        <v>590</v>
      </c>
      <c r="C93" s="161"/>
      <c r="D93" s="161"/>
      <c r="E93" s="162"/>
      <c r="F93" s="162"/>
      <c r="G93" s="162">
        <f t="shared" si="1"/>
        <v>0</v>
      </c>
    </row>
    <row r="94" spans="1:7" ht="15.75" x14ac:dyDescent="0.25">
      <c r="A94" s="161"/>
      <c r="B94" s="160" t="s">
        <v>547</v>
      </c>
      <c r="C94" s="161">
        <v>851</v>
      </c>
      <c r="D94" s="161">
        <v>291</v>
      </c>
      <c r="E94" s="162"/>
      <c r="F94" s="162">
        <v>751000</v>
      </c>
      <c r="G94" s="162">
        <f t="shared" si="1"/>
        <v>751000</v>
      </c>
    </row>
    <row r="95" spans="1:7" ht="15.75" x14ac:dyDescent="0.25">
      <c r="A95" s="167" t="s">
        <v>596</v>
      </c>
      <c r="B95" s="167" t="s">
        <v>597</v>
      </c>
      <c r="C95" s="167">
        <v>244</v>
      </c>
      <c r="D95" s="167">
        <v>310</v>
      </c>
      <c r="E95" s="158">
        <f>E96</f>
        <v>0</v>
      </c>
      <c r="F95" s="158">
        <f>F96</f>
        <v>515000</v>
      </c>
      <c r="G95" s="159">
        <f t="shared" si="1"/>
        <v>515000</v>
      </c>
    </row>
    <row r="96" spans="1:7" ht="15.75" x14ac:dyDescent="0.25">
      <c r="A96" s="161"/>
      <c r="B96" s="160" t="s">
        <v>547</v>
      </c>
      <c r="C96" s="161"/>
      <c r="D96" s="161"/>
      <c r="E96" s="162"/>
      <c r="F96" s="162">
        <v>515000</v>
      </c>
      <c r="G96" s="162">
        <f t="shared" si="1"/>
        <v>515000</v>
      </c>
    </row>
    <row r="97" spans="1:7" ht="15.75" hidden="1" x14ac:dyDescent="0.25">
      <c r="A97" s="161"/>
      <c r="B97" s="160" t="s">
        <v>575</v>
      </c>
      <c r="C97" s="161"/>
      <c r="D97" s="161"/>
      <c r="E97" s="162"/>
      <c r="F97" s="162"/>
      <c r="G97" s="162">
        <f t="shared" si="1"/>
        <v>0</v>
      </c>
    </row>
    <row r="98" spans="1:7" ht="15.75" hidden="1" x14ac:dyDescent="0.25">
      <c r="A98" s="161"/>
      <c r="B98" s="160" t="s">
        <v>571</v>
      </c>
      <c r="C98" s="161"/>
      <c r="D98" s="161"/>
      <c r="E98" s="162"/>
      <c r="F98" s="162"/>
      <c r="G98" s="162">
        <f t="shared" si="1"/>
        <v>0</v>
      </c>
    </row>
    <row r="99" spans="1:7" ht="15.75" hidden="1" x14ac:dyDescent="0.25">
      <c r="A99" s="161"/>
      <c r="B99" s="161" t="s">
        <v>598</v>
      </c>
      <c r="C99" s="161"/>
      <c r="D99" s="161"/>
      <c r="E99" s="162"/>
      <c r="F99" s="162"/>
      <c r="G99" s="162">
        <f t="shared" si="1"/>
        <v>0</v>
      </c>
    </row>
    <row r="100" spans="1:7" ht="15.75" hidden="1" x14ac:dyDescent="0.25">
      <c r="A100" s="161"/>
      <c r="B100" s="160" t="s">
        <v>599</v>
      </c>
      <c r="C100" s="161"/>
      <c r="D100" s="161"/>
      <c r="E100" s="162"/>
      <c r="F100" s="162"/>
      <c r="G100" s="162">
        <f t="shared" si="1"/>
        <v>0</v>
      </c>
    </row>
    <row r="101" spans="1:7" ht="15.75" x14ac:dyDescent="0.25">
      <c r="A101" s="156" t="s">
        <v>600</v>
      </c>
      <c r="B101" s="156" t="s">
        <v>601</v>
      </c>
      <c r="C101" s="156">
        <v>244</v>
      </c>
      <c r="D101" s="156">
        <v>340</v>
      </c>
      <c r="E101" s="172"/>
      <c r="F101" s="172">
        <f>F110+F118</f>
        <v>489000</v>
      </c>
      <c r="G101" s="162">
        <f t="shared" si="1"/>
        <v>489000</v>
      </c>
    </row>
    <row r="102" spans="1:7" ht="29.25" hidden="1" x14ac:dyDescent="0.25">
      <c r="A102" s="161"/>
      <c r="B102" s="169" t="s">
        <v>602</v>
      </c>
      <c r="C102" s="167"/>
      <c r="D102" s="167">
        <v>341</v>
      </c>
      <c r="E102" s="158">
        <f>E103+E104+E105</f>
        <v>0</v>
      </c>
      <c r="F102" s="158">
        <f>F103+F104+F105</f>
        <v>0</v>
      </c>
      <c r="G102" s="162">
        <f t="shared" si="1"/>
        <v>0</v>
      </c>
    </row>
    <row r="103" spans="1:7" ht="15.75" hidden="1" x14ac:dyDescent="0.25">
      <c r="A103" s="161"/>
      <c r="B103" s="161" t="s">
        <v>585</v>
      </c>
      <c r="C103" s="161"/>
      <c r="D103" s="161"/>
      <c r="E103" s="162"/>
      <c r="F103" s="162"/>
      <c r="G103" s="162">
        <f t="shared" si="1"/>
        <v>0</v>
      </c>
    </row>
    <row r="104" spans="1:7" ht="15.75" hidden="1" x14ac:dyDescent="0.25">
      <c r="A104" s="161"/>
      <c r="B104" s="161" t="s">
        <v>585</v>
      </c>
      <c r="C104" s="161"/>
      <c r="D104" s="161"/>
      <c r="E104" s="162"/>
      <c r="F104" s="162"/>
      <c r="G104" s="162">
        <f t="shared" si="1"/>
        <v>0</v>
      </c>
    </row>
    <row r="105" spans="1:7" ht="15.75" hidden="1" x14ac:dyDescent="0.25">
      <c r="A105" s="161"/>
      <c r="B105" s="161"/>
      <c r="C105" s="161"/>
      <c r="D105" s="161"/>
      <c r="E105" s="162"/>
      <c r="F105" s="162"/>
      <c r="G105" s="162">
        <f t="shared" si="1"/>
        <v>0</v>
      </c>
    </row>
    <row r="106" spans="1:7" ht="15.75" hidden="1" x14ac:dyDescent="0.25">
      <c r="A106" s="161"/>
      <c r="B106" s="167" t="s">
        <v>603</v>
      </c>
      <c r="C106" s="167"/>
      <c r="D106" s="167">
        <v>342</v>
      </c>
      <c r="E106" s="158">
        <f>E107+E108+E109</f>
        <v>0</v>
      </c>
      <c r="F106" s="158">
        <f>F107+F108+F109</f>
        <v>0</v>
      </c>
      <c r="G106" s="162">
        <f t="shared" si="1"/>
        <v>0</v>
      </c>
    </row>
    <row r="107" spans="1:7" ht="15.75" hidden="1" x14ac:dyDescent="0.25">
      <c r="A107" s="161"/>
      <c r="B107" s="161" t="s">
        <v>585</v>
      </c>
      <c r="C107" s="161"/>
      <c r="D107" s="161"/>
      <c r="E107" s="162"/>
      <c r="F107" s="162"/>
      <c r="G107" s="162">
        <f t="shared" si="1"/>
        <v>0</v>
      </c>
    </row>
    <row r="108" spans="1:7" ht="15.75" hidden="1" x14ac:dyDescent="0.25">
      <c r="A108" s="161"/>
      <c r="B108" s="161" t="s">
        <v>585</v>
      </c>
      <c r="C108" s="161"/>
      <c r="D108" s="161"/>
      <c r="E108" s="162"/>
      <c r="F108" s="162"/>
      <c r="G108" s="162">
        <f t="shared" si="1"/>
        <v>0</v>
      </c>
    </row>
    <row r="109" spans="1:7" ht="15.75" hidden="1" x14ac:dyDescent="0.25">
      <c r="A109" s="161"/>
      <c r="B109" s="161"/>
      <c r="C109" s="161"/>
      <c r="D109" s="161"/>
      <c r="E109" s="162"/>
      <c r="F109" s="162"/>
      <c r="G109" s="162">
        <f t="shared" si="1"/>
        <v>0</v>
      </c>
    </row>
    <row r="110" spans="1:7" ht="15.75" x14ac:dyDescent="0.25">
      <c r="A110" s="161"/>
      <c r="B110" s="167" t="s">
        <v>604</v>
      </c>
      <c r="C110" s="167"/>
      <c r="D110" s="167">
        <v>344</v>
      </c>
      <c r="E110" s="158">
        <f>E111+E112+E113</f>
        <v>0</v>
      </c>
      <c r="F110" s="158">
        <v>100000</v>
      </c>
      <c r="G110" s="159">
        <f t="shared" si="1"/>
        <v>100000</v>
      </c>
    </row>
    <row r="111" spans="1:7" ht="15.75" hidden="1" x14ac:dyDescent="0.25">
      <c r="A111" s="161"/>
      <c r="B111" s="161" t="s">
        <v>547</v>
      </c>
      <c r="C111" s="161"/>
      <c r="D111" s="161"/>
      <c r="E111" s="162"/>
      <c r="F111" s="162"/>
      <c r="G111" s="162">
        <f t="shared" si="1"/>
        <v>0</v>
      </c>
    </row>
    <row r="112" spans="1:7" ht="15.75" hidden="1" x14ac:dyDescent="0.25">
      <c r="A112" s="161"/>
      <c r="B112" s="161" t="s">
        <v>585</v>
      </c>
      <c r="C112" s="161"/>
      <c r="D112" s="161"/>
      <c r="E112" s="162"/>
      <c r="F112" s="162"/>
      <c r="G112" s="162">
        <f t="shared" si="1"/>
        <v>0</v>
      </c>
    </row>
    <row r="113" spans="1:7" ht="15.75" hidden="1" x14ac:dyDescent="0.25">
      <c r="A113" s="161"/>
      <c r="B113" s="161"/>
      <c r="C113" s="161"/>
      <c r="D113" s="161"/>
      <c r="E113" s="162"/>
      <c r="F113" s="162"/>
      <c r="G113" s="162">
        <f t="shared" si="1"/>
        <v>0</v>
      </c>
    </row>
    <row r="114" spans="1:7" ht="15.75" hidden="1" x14ac:dyDescent="0.25">
      <c r="A114" s="161"/>
      <c r="B114" s="167" t="s">
        <v>605</v>
      </c>
      <c r="C114" s="167"/>
      <c r="D114" s="167">
        <v>345</v>
      </c>
      <c r="E114" s="158">
        <f>E115+E116+E117</f>
        <v>0</v>
      </c>
      <c r="F114" s="158">
        <v>0</v>
      </c>
      <c r="G114" s="162">
        <f t="shared" si="1"/>
        <v>0</v>
      </c>
    </row>
    <row r="115" spans="1:7" ht="15.75" hidden="1" x14ac:dyDescent="0.25">
      <c r="A115" s="161"/>
      <c r="B115" s="161" t="s">
        <v>547</v>
      </c>
      <c r="C115" s="161"/>
      <c r="D115" s="161"/>
      <c r="E115" s="162"/>
      <c r="F115" s="162">
        <v>0</v>
      </c>
      <c r="G115" s="162">
        <f t="shared" si="1"/>
        <v>0</v>
      </c>
    </row>
    <row r="116" spans="1:7" ht="15.75" hidden="1" x14ac:dyDescent="0.25">
      <c r="A116" s="161"/>
      <c r="B116" s="161" t="s">
        <v>585</v>
      </c>
      <c r="C116" s="161"/>
      <c r="D116" s="161"/>
      <c r="E116" s="162"/>
      <c r="F116" s="162"/>
      <c r="G116" s="162">
        <f t="shared" si="1"/>
        <v>0</v>
      </c>
    </row>
    <row r="117" spans="1:7" ht="15.75" hidden="1" x14ac:dyDescent="0.25">
      <c r="A117" s="161"/>
      <c r="B117" s="161"/>
      <c r="C117" s="161"/>
      <c r="D117" s="161"/>
      <c r="E117" s="162"/>
      <c r="F117" s="162"/>
      <c r="G117" s="162">
        <f t="shared" si="1"/>
        <v>0</v>
      </c>
    </row>
    <row r="118" spans="1:7" ht="15.75" x14ac:dyDescent="0.25">
      <c r="A118" s="161"/>
      <c r="B118" s="167" t="s">
        <v>606</v>
      </c>
      <c r="C118" s="167"/>
      <c r="D118" s="167">
        <v>346</v>
      </c>
      <c r="E118" s="158">
        <v>0</v>
      </c>
      <c r="F118" s="158">
        <f>F119</f>
        <v>389000</v>
      </c>
      <c r="G118" s="159">
        <f t="shared" si="1"/>
        <v>389000</v>
      </c>
    </row>
    <row r="119" spans="1:7" ht="15.75" x14ac:dyDescent="0.25">
      <c r="A119" s="161"/>
      <c r="B119" s="161" t="s">
        <v>547</v>
      </c>
      <c r="C119" s="161"/>
      <c r="D119" s="161"/>
      <c r="E119" s="162"/>
      <c r="F119" s="162">
        <v>389000</v>
      </c>
      <c r="G119" s="162">
        <f t="shared" si="1"/>
        <v>389000</v>
      </c>
    </row>
    <row r="120" spans="1:7" ht="15.75" hidden="1" x14ac:dyDescent="0.25">
      <c r="A120" s="161"/>
      <c r="B120" s="161" t="s">
        <v>585</v>
      </c>
      <c r="C120" s="161"/>
      <c r="D120" s="161"/>
      <c r="E120" s="162"/>
      <c r="F120" s="162"/>
      <c r="G120" s="159"/>
    </row>
    <row r="121" spans="1:7" ht="15.75" hidden="1" x14ac:dyDescent="0.25">
      <c r="A121" s="161"/>
      <c r="B121" s="161" t="s">
        <v>585</v>
      </c>
      <c r="C121" s="161"/>
      <c r="D121" s="161"/>
      <c r="E121" s="162"/>
      <c r="F121" s="162"/>
      <c r="G121" s="159"/>
    </row>
    <row r="122" spans="1:7" ht="15.75" hidden="1" x14ac:dyDescent="0.25">
      <c r="A122" s="161"/>
      <c r="B122" s="161" t="s">
        <v>585</v>
      </c>
      <c r="C122" s="161"/>
      <c r="D122" s="161"/>
      <c r="E122" s="162"/>
      <c r="F122" s="162"/>
      <c r="G122" s="159"/>
    </row>
    <row r="123" spans="1:7" ht="15.75" hidden="1" x14ac:dyDescent="0.25">
      <c r="A123" s="161"/>
      <c r="B123" s="161"/>
      <c r="C123" s="161"/>
      <c r="D123" s="161"/>
      <c r="E123" s="162"/>
      <c r="F123" s="162"/>
      <c r="G123" s="159"/>
    </row>
    <row r="124" spans="1:7" ht="29.25" hidden="1" x14ac:dyDescent="0.25">
      <c r="A124" s="161"/>
      <c r="B124" s="169" t="s">
        <v>607</v>
      </c>
      <c r="C124" s="167"/>
      <c r="D124" s="167">
        <v>347</v>
      </c>
      <c r="E124" s="158">
        <f>E125+E126+E127</f>
        <v>0</v>
      </c>
      <c r="F124" s="158">
        <f>F125+F126+F127</f>
        <v>0</v>
      </c>
      <c r="G124" s="159">
        <v>0</v>
      </c>
    </row>
    <row r="125" spans="1:7" ht="15.75" hidden="1" x14ac:dyDescent="0.25">
      <c r="A125" s="161"/>
      <c r="B125" s="161" t="s">
        <v>608</v>
      </c>
      <c r="C125" s="161"/>
      <c r="D125" s="161"/>
      <c r="E125" s="162"/>
      <c r="F125" s="162"/>
      <c r="G125" s="159"/>
    </row>
    <row r="126" spans="1:7" ht="15.75" hidden="1" x14ac:dyDescent="0.25">
      <c r="A126" s="161"/>
      <c r="B126" s="161" t="s">
        <v>585</v>
      </c>
      <c r="C126" s="161"/>
      <c r="D126" s="161"/>
      <c r="E126" s="162"/>
      <c r="F126" s="162"/>
      <c r="G126" s="159"/>
    </row>
    <row r="127" spans="1:7" ht="15.75" hidden="1" x14ac:dyDescent="0.25">
      <c r="A127" s="161"/>
      <c r="B127" s="161"/>
      <c r="C127" s="161"/>
      <c r="D127" s="161"/>
      <c r="E127" s="162"/>
      <c r="F127" s="162"/>
      <c r="G127" s="159"/>
    </row>
    <row r="128" spans="1:7" ht="29.25" hidden="1" x14ac:dyDescent="0.25">
      <c r="A128" s="161"/>
      <c r="B128" s="169" t="s">
        <v>609</v>
      </c>
      <c r="C128" s="167"/>
      <c r="D128" s="167">
        <v>349</v>
      </c>
      <c r="E128" s="158">
        <f>E129+E130+E131</f>
        <v>0</v>
      </c>
      <c r="F128" s="158">
        <f>F129+F130+F131</f>
        <v>0</v>
      </c>
      <c r="G128" s="159">
        <v>0</v>
      </c>
    </row>
    <row r="129" spans="1:7" ht="15.75" hidden="1" x14ac:dyDescent="0.25">
      <c r="A129" s="161"/>
      <c r="B129" s="161" t="s">
        <v>547</v>
      </c>
      <c r="C129" s="161"/>
      <c r="D129" s="161"/>
      <c r="E129" s="162"/>
      <c r="F129" s="162"/>
      <c r="G129" s="162"/>
    </row>
    <row r="130" spans="1:7" ht="15.75" hidden="1" x14ac:dyDescent="0.25">
      <c r="A130" s="161"/>
      <c r="B130" s="161" t="s">
        <v>585</v>
      </c>
      <c r="C130" s="161"/>
      <c r="D130" s="161"/>
      <c r="E130" s="162"/>
      <c r="F130" s="162"/>
      <c r="G130" s="162"/>
    </row>
    <row r="131" spans="1:7" ht="15.75" hidden="1" x14ac:dyDescent="0.25">
      <c r="A131" s="161"/>
      <c r="B131" s="161"/>
      <c r="C131" s="161"/>
      <c r="D131" s="161"/>
      <c r="E131" s="162"/>
      <c r="F131" s="162"/>
      <c r="G131" s="162"/>
    </row>
    <row r="132" spans="1:7" ht="15.75" x14ac:dyDescent="0.25">
      <c r="A132" s="161"/>
      <c r="B132" s="167" t="s">
        <v>610</v>
      </c>
      <c r="C132" s="167"/>
      <c r="D132" s="167"/>
      <c r="E132" s="159">
        <f>E95+E49</f>
        <v>0</v>
      </c>
      <c r="F132" s="159">
        <f>F15+F19+F23+F27+F31+F35+F39+F42+F46+F49+F56+F62+F65+F68+F76+F95+F101</f>
        <v>13422000</v>
      </c>
      <c r="G132" s="159">
        <f>E132+F132</f>
        <v>13422000</v>
      </c>
    </row>
    <row r="134" spans="1:7" ht="15" x14ac:dyDescent="0.25">
      <c r="B134" s="173" t="s">
        <v>611</v>
      </c>
    </row>
    <row r="135" spans="1:7" ht="15" x14ac:dyDescent="0.25">
      <c r="B135" s="173" t="s">
        <v>612</v>
      </c>
    </row>
    <row r="136" spans="1:7" ht="15" x14ac:dyDescent="0.25">
      <c r="B136" s="173" t="s">
        <v>613</v>
      </c>
    </row>
    <row r="137" spans="1:7" ht="15" x14ac:dyDescent="0.25">
      <c r="B137" s="174" t="s">
        <v>614</v>
      </c>
    </row>
    <row r="139" spans="1:7" x14ac:dyDescent="0.2">
      <c r="B139" s="152" t="s">
        <v>232</v>
      </c>
      <c r="C139" s="152" t="s">
        <v>615</v>
      </c>
      <c r="E139" s="152" t="s">
        <v>234</v>
      </c>
    </row>
    <row r="140" spans="1:7" x14ac:dyDescent="0.2">
      <c r="A140" s="152" t="s">
        <v>616</v>
      </c>
    </row>
    <row r="141" spans="1:7" x14ac:dyDescent="0.2">
      <c r="B141" s="152" t="s">
        <v>354</v>
      </c>
      <c r="C141" s="152" t="s">
        <v>615</v>
      </c>
      <c r="E141" s="152" t="s">
        <v>355</v>
      </c>
    </row>
    <row r="144" spans="1:7" x14ac:dyDescent="0.2">
      <c r="B144" s="152" t="s">
        <v>617</v>
      </c>
      <c r="C144" s="152" t="s">
        <v>618</v>
      </c>
    </row>
    <row r="145" spans="2:2" x14ac:dyDescent="0.2">
      <c r="B145" s="152" t="s">
        <v>619</v>
      </c>
    </row>
  </sheetData>
  <mergeCells count="8">
    <mergeCell ref="B10:G10"/>
    <mergeCell ref="B11:E11"/>
    <mergeCell ref="D1:G3"/>
    <mergeCell ref="E4:G4"/>
    <mergeCell ref="E5:G5"/>
    <mergeCell ref="E6:G6"/>
    <mergeCell ref="B8:G8"/>
    <mergeCell ref="B9:G9"/>
  </mergeCells>
  <pageMargins left="0.70866141732283472" right="0.70866141732283472" top="0.15748031496062992" bottom="0.15748031496062992" header="0.31496062992125984" footer="0.31496062992125984"/>
  <pageSetup paperSize="9" scale="62" orientation="portrait" r:id="rId1"/>
  <colBreaks count="1" manualBreakCount="1">
    <brk id="7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ФХД (стр.1)</vt:lpstr>
      <vt:lpstr>Лист1</vt:lpstr>
      <vt:lpstr>ФХД (стр.2)</vt:lpstr>
      <vt:lpstr>ФХД (стр.3-4)</vt:lpstr>
      <vt:lpstr>ФХД (стр.5)</vt:lpstr>
      <vt:lpstr>ФХД (стр.6)</vt:lpstr>
      <vt:lpstr>РАсшифровка</vt:lpstr>
      <vt:lpstr>Расшиф.расх.за счет пр.дох.деят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  <vt:lpstr>'Расшиф.расх.за счет пр.дох.деят'!Область_печати</vt:lpstr>
      <vt:lpstr>РАсшифровка!Область_печати</vt:lpstr>
      <vt:lpstr>'ФХД (стр.1)'!Область_печати</vt:lpstr>
      <vt:lpstr>'ФХД (стр.5)'!Область_печати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rep:2.55.0.72</dc:description>
  <cp:lastModifiedBy>User</cp:lastModifiedBy>
  <cp:lastPrinted>2023-01-26T09:31:08Z</cp:lastPrinted>
  <dcterms:created xsi:type="dcterms:W3CDTF">2022-12-26T15:53:06Z</dcterms:created>
  <dcterms:modified xsi:type="dcterms:W3CDTF">2023-02-13T07:57:24Z</dcterms:modified>
</cp:coreProperties>
</file>